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75" windowHeight="7440" activeTab="0"/>
  </bookViews>
  <sheets>
    <sheet name="Concreate Aggregate Data" sheetId="1" r:id="rId1"/>
    <sheet name="Scatter" sheetId="2" r:id="rId2"/>
    <sheet name="Full ANOVA Overlay" sheetId="3" r:id="rId3"/>
    <sheet name="Full ANOVA Code" sheetId="4" r:id="rId4"/>
    <sheet name="ANOVA Output" sheetId="5" r:id="rId5"/>
    <sheet name="Multiple Comparison" sheetId="6" r:id="rId6"/>
  </sheets>
  <definedNames/>
  <calcPr fullCalcOnLoad="1"/>
</workbook>
</file>

<file path=xl/sharedStrings.xml><?xml version="1.0" encoding="utf-8"?>
<sst xmlns="http://schemas.openxmlformats.org/spreadsheetml/2006/main" count="84" uniqueCount="50">
  <si>
    <r>
      <t>Original Data (</t>
    </r>
    <r>
      <rPr>
        <b/>
        <i/>
        <sz val="12"/>
        <rFont val="Bell MT"/>
        <family val="1"/>
      </rPr>
      <t>y</t>
    </r>
    <r>
      <rPr>
        <b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</si>
  <si>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Common Mean (</t>
    </r>
    <r>
      <rPr>
        <b/>
        <i/>
        <sz val="12"/>
        <rFont val="Bell MT"/>
        <family val="1"/>
      </rPr>
      <t>m</t>
    </r>
    <r>
      <rPr>
        <b/>
        <sz val="12"/>
        <rFont val="Book Antiqua"/>
        <family val="0"/>
      </rPr>
      <t>)</t>
    </r>
  </si>
  <si>
    <t>=</t>
  </si>
  <si>
    <t>+</t>
  </si>
  <si>
    <r>
      <t>Residual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</si>
  <si>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Design Effect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sz val="12"/>
        <rFont val="Book Antiqua"/>
        <family val="0"/>
      </rPr>
      <t>)</t>
    </r>
  </si>
  <si>
    <r>
      <t>SS</t>
    </r>
    <r>
      <rPr>
        <b/>
        <vertAlign val="subscript"/>
        <sz val="12"/>
        <rFont val="Book Antiqua"/>
        <family val="1"/>
      </rPr>
      <t>common</t>
    </r>
  </si>
  <si>
    <r>
      <t>SS</t>
    </r>
    <r>
      <rPr>
        <b/>
        <vertAlign val="subscript"/>
        <sz val="12"/>
        <rFont val="Book Antiqua"/>
        <family val="1"/>
      </rPr>
      <t>design</t>
    </r>
  </si>
  <si>
    <r>
      <t>SS</t>
    </r>
    <r>
      <rPr>
        <b/>
        <vertAlign val="subscript"/>
        <sz val="12"/>
        <rFont val="Book Antiqua"/>
        <family val="1"/>
      </rPr>
      <t>res</t>
    </r>
  </si>
  <si>
    <r>
      <t>df</t>
    </r>
    <r>
      <rPr>
        <b/>
        <vertAlign val="subscript"/>
        <sz val="12"/>
        <rFont val="Book Antiqua"/>
        <family val="1"/>
      </rPr>
      <t>common</t>
    </r>
  </si>
  <si>
    <r>
      <t>df</t>
    </r>
    <r>
      <rPr>
        <b/>
        <vertAlign val="subscript"/>
        <sz val="12"/>
        <rFont val="Book Antiqua"/>
        <family val="1"/>
      </rPr>
      <t>design</t>
    </r>
  </si>
  <si>
    <r>
      <t>df</t>
    </r>
    <r>
      <rPr>
        <b/>
        <vertAlign val="subscript"/>
        <sz val="12"/>
        <rFont val="Book Antiqua"/>
        <family val="1"/>
      </rPr>
      <t>res</t>
    </r>
  </si>
  <si>
    <r>
      <t>MS</t>
    </r>
    <r>
      <rPr>
        <b/>
        <vertAlign val="subscript"/>
        <sz val="12"/>
        <rFont val="Book Antiqua"/>
        <family val="1"/>
      </rPr>
      <t>common</t>
    </r>
  </si>
  <si>
    <r>
      <t>MS</t>
    </r>
    <r>
      <rPr>
        <b/>
        <vertAlign val="subscript"/>
        <sz val="12"/>
        <rFont val="Book Antiqua"/>
        <family val="1"/>
      </rPr>
      <t>design</t>
    </r>
  </si>
  <si>
    <r>
      <t>MS</t>
    </r>
    <r>
      <rPr>
        <b/>
        <vertAlign val="subscript"/>
        <sz val="12"/>
        <rFont val="Book Antiqua"/>
        <family val="1"/>
      </rPr>
      <t>res</t>
    </r>
  </si>
  <si>
    <r>
      <t>F ratio</t>
    </r>
    <r>
      <rPr>
        <b/>
        <vertAlign val="subscript"/>
        <sz val="12"/>
        <rFont val="Book Antiqua"/>
        <family val="1"/>
      </rPr>
      <t>common</t>
    </r>
  </si>
  <si>
    <r>
      <t>F ratio</t>
    </r>
    <r>
      <rPr>
        <b/>
        <vertAlign val="subscript"/>
        <sz val="12"/>
        <rFont val="Book Antiqua"/>
        <family val="1"/>
      </rPr>
      <t>design</t>
    </r>
  </si>
  <si>
    <r>
      <t>p-value</t>
    </r>
    <r>
      <rPr>
        <b/>
        <vertAlign val="subscript"/>
        <sz val="12"/>
        <rFont val="Book Antiqua"/>
        <family val="1"/>
      </rPr>
      <t>design</t>
    </r>
  </si>
  <si>
    <r>
      <t>Common Mean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(</t>
    </r>
    <r>
      <rPr>
        <b/>
        <i/>
        <sz val="12"/>
        <rFont val="Bell MT"/>
        <family val="1"/>
      </rPr>
      <t>m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</si>
  <si>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Design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</si>
  <si>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Residual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</si>
  <si>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t>Absorbtion of Moisture in Concrete Aggregates Data</t>
  </si>
  <si>
    <t>Aggregate (weight %)</t>
  </si>
  <si>
    <t>Aggregate</t>
  </si>
  <si>
    <t xml:space="preserve">Aggregates differ by weight percent in a certain key ingredient.  Samples were </t>
  </si>
  <si>
    <t>exposed to moisture for 48 hours.  Six observations were taken for each aggregate.</t>
  </si>
  <si>
    <t>Weight % Absorbtion</t>
  </si>
  <si>
    <t>Aggregate 1</t>
  </si>
  <si>
    <t>Aggregate 2</t>
  </si>
  <si>
    <t>Aggregate 3</t>
  </si>
  <si>
    <t>Aggregate 4</t>
  </si>
  <si>
    <t>Aggregate 5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</si>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</sst>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4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double"/>
      <sz val="12"/>
      <name val="Book Antiqua"/>
      <family val="1"/>
    </font>
    <font>
      <b/>
      <u val="single"/>
      <sz val="12"/>
      <name val="Book Antiqua"/>
      <family val="1"/>
    </font>
    <font>
      <i/>
      <sz val="10"/>
      <name val="Book Antiqua"/>
      <family val="1"/>
    </font>
    <font>
      <b/>
      <i/>
      <sz val="12"/>
      <name val="Bell MT"/>
      <family val="1"/>
    </font>
    <font>
      <b/>
      <vertAlign val="subscript"/>
      <sz val="12"/>
      <name val="Book Antiqua"/>
      <family val="1"/>
    </font>
    <font>
      <b/>
      <i/>
      <vertAlign val="subscript"/>
      <sz val="12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b/>
      <i/>
      <vertAlign val="superscript"/>
      <sz val="12"/>
      <name val="Book Antiqua"/>
      <family val="1"/>
    </font>
    <font>
      <b/>
      <vertAlign val="superscript"/>
      <sz val="12"/>
      <name val="Book Antiqu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Scatter!$B$1</c:f>
              <c:strCache>
                <c:ptCount val="1"/>
                <c:pt idx="0">
                  <c:v>Weight % Absorbtion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Scatter!$A$2:$A$31</c:f>
              <c:numCache/>
            </c:numRef>
          </c:xVal>
          <c:yVal>
            <c:numRef>
              <c:f>Scatter!$B$2:$B$31</c:f>
              <c:numCache/>
            </c:numRef>
          </c:yVal>
          <c:smooth val="0"/>
        </c:ser>
        <c:axId val="47927011"/>
        <c:axId val="28689916"/>
      </c:scatterChart>
      <c:valAx>
        <c:axId val="4792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Book Antiqua"/>
                    <a:ea typeface="Book Antiqua"/>
                    <a:cs typeface="Book Antiqua"/>
                  </a:rPr>
                  <a:t>Aggregate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crossBetween val="midCat"/>
        <c:dispUnits/>
      </c:valAx>
      <c:valAx>
        <c:axId val="28689916"/>
        <c:scaling>
          <c:orientation val="minMax"/>
          <c:min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19050</xdr:rowOff>
    </xdr:from>
    <xdr:to>
      <xdr:col>11</xdr:col>
      <xdr:colOff>400050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2190750" y="209550"/>
        <a:ext cx="57912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workbookViewId="0" topLeftCell="A1">
      <selection activeCell="A1" sqref="A1:I1"/>
    </sheetView>
  </sheetViews>
  <sheetFormatPr defaultColWidth="9.140625" defaultRowHeight="13.5"/>
  <cols>
    <col min="1" max="1" width="9.140625" style="3" customWidth="1"/>
    <col min="2" max="2" width="11.421875" style="3" customWidth="1"/>
    <col min="3" max="16384" width="9.140625" style="3" customWidth="1"/>
  </cols>
  <sheetData>
    <row r="1" spans="1:9" ht="16.5">
      <c r="A1" s="21" t="s">
        <v>21</v>
      </c>
      <c r="B1" s="21"/>
      <c r="C1" s="21"/>
      <c r="D1" s="21"/>
      <c r="E1" s="21"/>
      <c r="F1" s="21"/>
      <c r="G1" s="21"/>
      <c r="H1" s="21"/>
      <c r="I1" s="21"/>
    </row>
    <row r="3" ht="16.5">
      <c r="J3" s="6"/>
    </row>
    <row r="4" spans="1:10" ht="16.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6"/>
    </row>
    <row r="5" spans="1:10" ht="16.5">
      <c r="A5" s="6"/>
      <c r="B5" s="6"/>
      <c r="C5" s="4">
        <v>1</v>
      </c>
      <c r="D5" s="4">
        <v>2</v>
      </c>
      <c r="E5" s="4">
        <v>3</v>
      </c>
      <c r="F5" s="4">
        <v>4</v>
      </c>
      <c r="G5" s="4">
        <v>5</v>
      </c>
      <c r="H5" s="6"/>
      <c r="I5" s="6"/>
      <c r="J5" s="6"/>
    </row>
    <row r="6" spans="1:10" ht="16.5">
      <c r="A6" s="6"/>
      <c r="B6" s="6"/>
      <c r="C6" s="5">
        <v>551</v>
      </c>
      <c r="D6" s="5">
        <v>595</v>
      </c>
      <c r="E6" s="5">
        <v>639</v>
      </c>
      <c r="F6" s="5">
        <v>417</v>
      </c>
      <c r="G6" s="5">
        <v>563</v>
      </c>
      <c r="H6" s="6"/>
      <c r="I6" s="6"/>
      <c r="J6" s="6"/>
    </row>
    <row r="7" spans="1:10" ht="16.5">
      <c r="A7" s="6"/>
      <c r="B7" s="6"/>
      <c r="C7" s="5">
        <v>457</v>
      </c>
      <c r="D7" s="5">
        <v>580</v>
      </c>
      <c r="E7" s="5">
        <v>615</v>
      </c>
      <c r="F7" s="5">
        <v>449</v>
      </c>
      <c r="G7" s="5">
        <v>631</v>
      </c>
      <c r="H7" s="6"/>
      <c r="I7" s="6"/>
      <c r="J7" s="6"/>
    </row>
    <row r="8" spans="1:10" ht="16.5">
      <c r="A8" s="6"/>
      <c r="B8" s="6"/>
      <c r="C8" s="5">
        <v>450</v>
      </c>
      <c r="D8" s="5">
        <v>508</v>
      </c>
      <c r="E8" s="5">
        <v>511</v>
      </c>
      <c r="F8" s="5">
        <v>517</v>
      </c>
      <c r="G8" s="5">
        <v>522</v>
      </c>
      <c r="H8" s="6"/>
      <c r="I8" s="6"/>
      <c r="J8" s="6"/>
    </row>
    <row r="9" spans="1:10" ht="16.5">
      <c r="A9" s="6"/>
      <c r="B9" s="6"/>
      <c r="C9" s="5">
        <v>731</v>
      </c>
      <c r="D9" s="5">
        <v>583</v>
      </c>
      <c r="E9" s="5">
        <v>573</v>
      </c>
      <c r="F9" s="5">
        <v>438</v>
      </c>
      <c r="G9" s="5">
        <v>613</v>
      </c>
      <c r="H9" s="6"/>
      <c r="I9" s="6"/>
      <c r="J9" s="6"/>
    </row>
    <row r="10" spans="1:10" ht="16.5">
      <c r="A10" s="6"/>
      <c r="B10" s="6"/>
      <c r="C10" s="5">
        <v>499</v>
      </c>
      <c r="D10" s="5">
        <v>633</v>
      </c>
      <c r="E10" s="5">
        <v>648</v>
      </c>
      <c r="F10" s="5">
        <v>415</v>
      </c>
      <c r="G10" s="5">
        <v>656</v>
      </c>
      <c r="H10" s="6"/>
      <c r="I10" s="6"/>
      <c r="J10" s="6"/>
    </row>
    <row r="11" spans="1:10" ht="16.5">
      <c r="A11" s="6"/>
      <c r="B11" s="6"/>
      <c r="C11" s="5">
        <v>632</v>
      </c>
      <c r="D11" s="5">
        <v>517</v>
      </c>
      <c r="E11" s="5">
        <v>677</v>
      </c>
      <c r="F11" s="5">
        <v>555</v>
      </c>
      <c r="G11" s="5">
        <v>679</v>
      </c>
      <c r="H11" s="6"/>
      <c r="I11" s="6"/>
      <c r="J11" s="6"/>
    </row>
    <row r="14" spans="1:17" ht="16.5">
      <c r="A14" s="3" t="s">
        <v>24</v>
      </c>
      <c r="Q14" s="4"/>
    </row>
    <row r="15" spans="1:17" ht="16.5">
      <c r="A15" s="3" t="s">
        <v>25</v>
      </c>
      <c r="Q15" s="4"/>
    </row>
    <row r="16" spans="1:17" ht="16.5">
      <c r="A16" s="7"/>
      <c r="Q16" s="4"/>
    </row>
    <row r="17" spans="1:17" ht="16.5">
      <c r="A17" s="7"/>
      <c r="Q17" s="4"/>
    </row>
    <row r="18" spans="1:17" ht="16.5">
      <c r="A18" s="7"/>
      <c r="Q18" s="4"/>
    </row>
    <row r="19" spans="1:17" ht="16.5">
      <c r="A19" s="7"/>
      <c r="Q19" s="4"/>
    </row>
    <row r="20" ht="15.75">
      <c r="A20" s="7"/>
    </row>
    <row r="21" ht="15.75">
      <c r="A21" s="7"/>
    </row>
    <row r="22" ht="16.5">
      <c r="A22" s="9"/>
    </row>
  </sheetData>
  <mergeCells count="2">
    <mergeCell ref="A1:I1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"/>
    </sheetView>
  </sheetViews>
  <sheetFormatPr defaultColWidth="9.140625" defaultRowHeight="13.5"/>
  <cols>
    <col min="1" max="1" width="11.8515625" style="1" customWidth="1"/>
    <col min="2" max="2" width="19.57421875" style="1" bestFit="1" customWidth="1"/>
  </cols>
  <sheetData>
    <row r="1" spans="1:2" ht="15">
      <c r="A1" s="2" t="s">
        <v>23</v>
      </c>
      <c r="B1" s="2" t="s">
        <v>26</v>
      </c>
    </row>
    <row r="2" spans="1:2" ht="15.75">
      <c r="A2" s="1">
        <v>1</v>
      </c>
      <c r="B2" s="5">
        <v>551</v>
      </c>
    </row>
    <row r="3" spans="1:2" ht="15.75">
      <c r="A3" s="1">
        <v>1</v>
      </c>
      <c r="B3" s="5">
        <v>457</v>
      </c>
    </row>
    <row r="4" spans="1:2" ht="15.75">
      <c r="A4" s="1">
        <v>1</v>
      </c>
      <c r="B4" s="5">
        <v>450</v>
      </c>
    </row>
    <row r="5" spans="1:2" ht="15.75">
      <c r="A5" s="1">
        <v>1</v>
      </c>
      <c r="B5" s="5">
        <v>731</v>
      </c>
    </row>
    <row r="6" spans="1:2" ht="15.75">
      <c r="A6" s="1">
        <v>1</v>
      </c>
      <c r="B6" s="5">
        <v>499</v>
      </c>
    </row>
    <row r="7" spans="1:2" ht="15.75">
      <c r="A7" s="1">
        <v>1</v>
      </c>
      <c r="B7" s="5">
        <v>632</v>
      </c>
    </row>
    <row r="8" spans="1:2" ht="15.75">
      <c r="A8" s="1">
        <v>2</v>
      </c>
      <c r="B8" s="5">
        <v>595</v>
      </c>
    </row>
    <row r="9" spans="1:2" ht="15.75">
      <c r="A9" s="1">
        <v>2</v>
      </c>
      <c r="B9" s="5">
        <v>580</v>
      </c>
    </row>
    <row r="10" spans="1:2" ht="15.75">
      <c r="A10" s="1">
        <v>2</v>
      </c>
      <c r="B10" s="5">
        <v>508</v>
      </c>
    </row>
    <row r="11" spans="1:2" ht="15.75">
      <c r="A11" s="1">
        <v>2</v>
      </c>
      <c r="B11" s="5">
        <v>583</v>
      </c>
    </row>
    <row r="12" spans="1:2" ht="15.75">
      <c r="A12" s="1">
        <v>2</v>
      </c>
      <c r="B12" s="5">
        <v>633</v>
      </c>
    </row>
    <row r="13" spans="1:2" ht="15.75">
      <c r="A13" s="1">
        <v>2</v>
      </c>
      <c r="B13" s="5">
        <v>517</v>
      </c>
    </row>
    <row r="14" spans="1:2" ht="15.75">
      <c r="A14" s="1">
        <v>3</v>
      </c>
      <c r="B14" s="5">
        <v>639</v>
      </c>
    </row>
    <row r="15" spans="1:2" ht="15.75">
      <c r="A15" s="1">
        <v>3</v>
      </c>
      <c r="B15" s="5">
        <v>615</v>
      </c>
    </row>
    <row r="16" spans="1:2" ht="15.75">
      <c r="A16" s="1">
        <v>3</v>
      </c>
      <c r="B16" s="5">
        <v>511</v>
      </c>
    </row>
    <row r="17" spans="1:2" ht="15.75">
      <c r="A17" s="1">
        <v>3</v>
      </c>
      <c r="B17" s="5">
        <v>573</v>
      </c>
    </row>
    <row r="18" spans="1:2" ht="15.75">
      <c r="A18" s="1">
        <v>3</v>
      </c>
      <c r="B18" s="5">
        <v>648</v>
      </c>
    </row>
    <row r="19" spans="1:2" ht="15.75">
      <c r="A19" s="1">
        <v>3</v>
      </c>
      <c r="B19" s="5">
        <v>677</v>
      </c>
    </row>
    <row r="20" spans="1:2" ht="15.75">
      <c r="A20" s="1">
        <v>4</v>
      </c>
      <c r="B20" s="5">
        <v>417</v>
      </c>
    </row>
    <row r="21" spans="1:2" ht="15.75">
      <c r="A21" s="1">
        <v>4</v>
      </c>
      <c r="B21" s="5">
        <v>449</v>
      </c>
    </row>
    <row r="22" spans="1:2" ht="15.75">
      <c r="A22" s="1">
        <v>4</v>
      </c>
      <c r="B22" s="5">
        <v>517</v>
      </c>
    </row>
    <row r="23" spans="1:2" ht="15.75">
      <c r="A23" s="1">
        <v>4</v>
      </c>
      <c r="B23" s="5">
        <v>438</v>
      </c>
    </row>
    <row r="24" spans="1:2" ht="15.75">
      <c r="A24" s="1">
        <v>4</v>
      </c>
      <c r="B24" s="5">
        <v>415</v>
      </c>
    </row>
    <row r="25" spans="1:2" ht="15.75">
      <c r="A25" s="1">
        <v>4</v>
      </c>
      <c r="B25" s="5">
        <v>555</v>
      </c>
    </row>
    <row r="26" spans="1:2" ht="15.75">
      <c r="A26" s="1">
        <v>5</v>
      </c>
      <c r="B26" s="5">
        <v>563</v>
      </c>
    </row>
    <row r="27" spans="1:2" ht="15.75">
      <c r="A27" s="1">
        <v>5</v>
      </c>
      <c r="B27" s="5">
        <v>631</v>
      </c>
    </row>
    <row r="28" spans="1:2" ht="15.75">
      <c r="A28" s="1">
        <v>5</v>
      </c>
      <c r="B28" s="5">
        <v>522</v>
      </c>
    </row>
    <row r="29" spans="1:2" ht="15.75">
      <c r="A29" s="1">
        <v>5</v>
      </c>
      <c r="B29" s="5">
        <v>613</v>
      </c>
    </row>
    <row r="30" spans="1:2" ht="15.75">
      <c r="A30" s="1">
        <v>5</v>
      </c>
      <c r="B30" s="5">
        <v>656</v>
      </c>
    </row>
    <row r="31" spans="1:2" ht="15.75">
      <c r="A31" s="1">
        <v>5</v>
      </c>
      <c r="B31" s="5">
        <v>679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showGridLines="0" workbookViewId="0" topLeftCell="A1">
      <selection activeCell="A1" sqref="A1"/>
    </sheetView>
  </sheetViews>
  <sheetFormatPr defaultColWidth="9.140625" defaultRowHeight="13.5"/>
  <cols>
    <col min="1" max="1" width="4.00390625" style="11" customWidth="1"/>
    <col min="2" max="6" width="14.57421875" style="11" customWidth="1"/>
    <col min="7" max="7" width="2.7109375" style="11" customWidth="1"/>
    <col min="8" max="12" width="14.57421875" style="11" customWidth="1"/>
    <col min="13" max="13" width="2.57421875" style="11" customWidth="1"/>
    <col min="14" max="14" width="17.421875" style="11" customWidth="1"/>
    <col min="15" max="15" width="2.7109375" style="11" customWidth="1"/>
    <col min="16" max="16" width="14.57421875" style="11" customWidth="1"/>
    <col min="17" max="17" width="2.7109375" style="11" customWidth="1"/>
    <col min="18" max="18" width="15.140625" style="11" customWidth="1"/>
    <col min="19" max="19" width="2.7109375" style="11" customWidth="1"/>
    <col min="20" max="20" width="16.8515625" style="11" customWidth="1"/>
    <col min="21" max="21" width="2.7109375" style="11" customWidth="1"/>
    <col min="22" max="22" width="16.421875" style="11" customWidth="1"/>
    <col min="23" max="16384" width="9.140625" style="11" customWidth="1"/>
  </cols>
  <sheetData>
    <row r="1" spans="2:12" ht="16.5">
      <c r="B1" s="24"/>
      <c r="C1" s="24"/>
      <c r="D1" s="24"/>
      <c r="E1" s="24"/>
      <c r="F1" s="24"/>
      <c r="H1" s="24"/>
      <c r="I1" s="24"/>
      <c r="J1" s="24"/>
      <c r="K1" s="24"/>
      <c r="L1" s="24"/>
    </row>
    <row r="2" spans="2:12" ht="19.5">
      <c r="B2" s="25" t="s">
        <v>0</v>
      </c>
      <c r="C2" s="25"/>
      <c r="D2" s="25"/>
      <c r="E2" s="25"/>
      <c r="F2" s="25"/>
      <c r="H2" s="26"/>
      <c r="I2" s="26"/>
      <c r="J2" s="26"/>
      <c r="K2" s="26"/>
      <c r="L2" s="26"/>
    </row>
    <row r="3" spans="2:12" s="12" customFormat="1" ht="16.5"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H3" s="8"/>
      <c r="I3" s="8"/>
      <c r="J3" s="8"/>
      <c r="K3" s="8"/>
      <c r="L3" s="8"/>
    </row>
    <row r="4" spans="2:12" ht="15.75">
      <c r="B4" s="5">
        <v>551</v>
      </c>
      <c r="C4" s="5">
        <v>595</v>
      </c>
      <c r="D4" s="5">
        <v>639</v>
      </c>
      <c r="E4" s="5">
        <v>417</v>
      </c>
      <c r="F4" s="5">
        <v>563</v>
      </c>
      <c r="H4" s="5"/>
      <c r="I4" s="5"/>
      <c r="J4" s="5"/>
      <c r="K4" s="5"/>
      <c r="L4" s="5"/>
    </row>
    <row r="5" spans="2:12" ht="15.75">
      <c r="B5" s="5">
        <v>457</v>
      </c>
      <c r="C5" s="5">
        <v>580</v>
      </c>
      <c r="D5" s="5">
        <v>615</v>
      </c>
      <c r="E5" s="5">
        <v>449</v>
      </c>
      <c r="F5" s="5">
        <v>631</v>
      </c>
      <c r="H5" s="5"/>
      <c r="I5" s="5"/>
      <c r="J5" s="5"/>
      <c r="K5" s="5"/>
      <c r="L5" s="5"/>
    </row>
    <row r="6" spans="2:12" ht="15.75">
      <c r="B6" s="5">
        <v>450</v>
      </c>
      <c r="C6" s="5">
        <v>508</v>
      </c>
      <c r="D6" s="5">
        <v>511</v>
      </c>
      <c r="E6" s="5">
        <v>517</v>
      </c>
      <c r="F6" s="5">
        <v>522</v>
      </c>
      <c r="H6" s="5"/>
      <c r="I6" s="5"/>
      <c r="J6" s="5"/>
      <c r="K6" s="5"/>
      <c r="L6" s="5"/>
    </row>
    <row r="7" spans="2:12" ht="15.75">
      <c r="B7" s="5">
        <v>731</v>
      </c>
      <c r="C7" s="5">
        <v>583</v>
      </c>
      <c r="D7" s="5">
        <v>573</v>
      </c>
      <c r="E7" s="5">
        <v>438</v>
      </c>
      <c r="F7" s="5">
        <v>613</v>
      </c>
      <c r="H7" s="5"/>
      <c r="I7" s="5"/>
      <c r="J7" s="5"/>
      <c r="K7" s="5"/>
      <c r="L7" s="5"/>
    </row>
    <row r="8" spans="2:12" ht="15.75">
      <c r="B8" s="5">
        <v>499</v>
      </c>
      <c r="C8" s="5">
        <v>633</v>
      </c>
      <c r="D8" s="5">
        <v>648</v>
      </c>
      <c r="E8" s="5">
        <v>415</v>
      </c>
      <c r="F8" s="5">
        <v>656</v>
      </c>
      <c r="H8" s="5"/>
      <c r="I8" s="5"/>
      <c r="J8" s="5"/>
      <c r="K8" s="5"/>
      <c r="L8" s="5"/>
    </row>
    <row r="9" spans="2:12" ht="15.75">
      <c r="B9" s="5">
        <v>632</v>
      </c>
      <c r="C9" s="5">
        <v>517</v>
      </c>
      <c r="D9" s="5">
        <v>677</v>
      </c>
      <c r="E9" s="5">
        <v>555</v>
      </c>
      <c r="F9" s="5">
        <v>679</v>
      </c>
      <c r="H9" s="5"/>
      <c r="I9" s="5"/>
      <c r="J9" s="5"/>
      <c r="K9" s="5"/>
      <c r="L9" s="5"/>
    </row>
    <row r="10" ht="15.75">
      <c r="G10" s="13"/>
    </row>
    <row r="11" spans="2:20" ht="21">
      <c r="B11" s="23" t="s">
        <v>1</v>
      </c>
      <c r="C11" s="23"/>
      <c r="D11" s="23"/>
      <c r="E11" s="23"/>
      <c r="F11" s="23"/>
      <c r="H11" s="23" t="s">
        <v>18</v>
      </c>
      <c r="I11" s="23"/>
      <c r="J11" s="23"/>
      <c r="K11" s="23"/>
      <c r="L11" s="23"/>
      <c r="N11" s="14" t="s">
        <v>6</v>
      </c>
      <c r="P11" s="14" t="s">
        <v>9</v>
      </c>
      <c r="R11" s="14" t="s">
        <v>12</v>
      </c>
      <c r="T11" s="14" t="s">
        <v>15</v>
      </c>
    </row>
    <row r="12" spans="1:20" ht="15.75">
      <c r="A12" s="27" t="s">
        <v>2</v>
      </c>
      <c r="B12" s="10">
        <f aca="true" t="shared" si="0" ref="B12:F17">AVERAGE($B$4:$F$9)</f>
        <v>561.8</v>
      </c>
      <c r="C12" s="10">
        <f t="shared" si="0"/>
        <v>561.8</v>
      </c>
      <c r="D12" s="10">
        <f t="shared" si="0"/>
        <v>561.8</v>
      </c>
      <c r="E12" s="10">
        <f t="shared" si="0"/>
        <v>561.8</v>
      </c>
      <c r="F12" s="10">
        <f t="shared" si="0"/>
        <v>561.8</v>
      </c>
      <c r="H12" s="10">
        <f aca="true" t="shared" si="1" ref="H12:H17">B12^2</f>
        <v>315619.23999999993</v>
      </c>
      <c r="I12" s="10">
        <f aca="true" t="shared" si="2" ref="I12:L17">C12^2</f>
        <v>315619.23999999993</v>
      </c>
      <c r="J12" s="10">
        <f t="shared" si="2"/>
        <v>315619.23999999993</v>
      </c>
      <c r="K12" s="10">
        <f t="shared" si="2"/>
        <v>315619.23999999993</v>
      </c>
      <c r="L12" s="10">
        <f t="shared" si="2"/>
        <v>315619.23999999993</v>
      </c>
      <c r="N12" s="15">
        <f>SUM(H12:L17)</f>
        <v>9468577.200000001</v>
      </c>
      <c r="P12" s="16">
        <v>1</v>
      </c>
      <c r="R12" s="15">
        <f>N12/P12</f>
        <v>9468577.200000001</v>
      </c>
      <c r="T12" s="15">
        <f>R12/R28</f>
        <v>1908.6743571618633</v>
      </c>
    </row>
    <row r="13" spans="1:12" ht="15.75">
      <c r="A13" s="27"/>
      <c r="B13" s="10">
        <f t="shared" si="0"/>
        <v>561.8</v>
      </c>
      <c r="C13" s="10">
        <f t="shared" si="0"/>
        <v>561.8</v>
      </c>
      <c r="D13" s="10">
        <f t="shared" si="0"/>
        <v>561.8</v>
      </c>
      <c r="E13" s="10">
        <f t="shared" si="0"/>
        <v>561.8</v>
      </c>
      <c r="F13" s="10">
        <f t="shared" si="0"/>
        <v>561.8</v>
      </c>
      <c r="H13" s="10">
        <f t="shared" si="1"/>
        <v>315619.23999999993</v>
      </c>
      <c r="I13" s="10">
        <f>C13^2</f>
        <v>315619.23999999993</v>
      </c>
      <c r="J13" s="10">
        <f>D13^2</f>
        <v>315619.23999999993</v>
      </c>
      <c r="K13" s="10">
        <f>E13^2</f>
        <v>315619.23999999993</v>
      </c>
      <c r="L13" s="10">
        <f>F13^2</f>
        <v>315619.23999999993</v>
      </c>
    </row>
    <row r="14" spans="1:12" ht="15.75">
      <c r="A14" s="27"/>
      <c r="B14" s="10">
        <f t="shared" si="0"/>
        <v>561.8</v>
      </c>
      <c r="C14" s="10">
        <f t="shared" si="0"/>
        <v>561.8</v>
      </c>
      <c r="D14" s="10">
        <f t="shared" si="0"/>
        <v>561.8</v>
      </c>
      <c r="E14" s="10">
        <f t="shared" si="0"/>
        <v>561.8</v>
      </c>
      <c r="F14" s="10">
        <f t="shared" si="0"/>
        <v>561.8</v>
      </c>
      <c r="H14" s="10">
        <f t="shared" si="1"/>
        <v>315619.23999999993</v>
      </c>
      <c r="I14" s="10">
        <f t="shared" si="2"/>
        <v>315619.23999999993</v>
      </c>
      <c r="J14" s="10">
        <f t="shared" si="2"/>
        <v>315619.23999999993</v>
      </c>
      <c r="K14" s="10">
        <f t="shared" si="2"/>
        <v>315619.23999999993</v>
      </c>
      <c r="L14" s="10">
        <f t="shared" si="2"/>
        <v>315619.23999999993</v>
      </c>
    </row>
    <row r="15" spans="1:12" ht="15.75">
      <c r="A15" s="27"/>
      <c r="B15" s="10">
        <f t="shared" si="0"/>
        <v>561.8</v>
      </c>
      <c r="C15" s="10">
        <f t="shared" si="0"/>
        <v>561.8</v>
      </c>
      <c r="D15" s="10">
        <f t="shared" si="0"/>
        <v>561.8</v>
      </c>
      <c r="E15" s="10">
        <f t="shared" si="0"/>
        <v>561.8</v>
      </c>
      <c r="F15" s="10">
        <f t="shared" si="0"/>
        <v>561.8</v>
      </c>
      <c r="H15" s="10">
        <f t="shared" si="1"/>
        <v>315619.23999999993</v>
      </c>
      <c r="I15" s="10">
        <f t="shared" si="2"/>
        <v>315619.23999999993</v>
      </c>
      <c r="J15" s="10">
        <f t="shared" si="2"/>
        <v>315619.23999999993</v>
      </c>
      <c r="K15" s="10">
        <f t="shared" si="2"/>
        <v>315619.23999999993</v>
      </c>
      <c r="L15" s="10">
        <f t="shared" si="2"/>
        <v>315619.23999999993</v>
      </c>
    </row>
    <row r="16" spans="1:12" ht="15.75">
      <c r="A16" s="27"/>
      <c r="B16" s="10">
        <f t="shared" si="0"/>
        <v>561.8</v>
      </c>
      <c r="C16" s="10">
        <f t="shared" si="0"/>
        <v>561.8</v>
      </c>
      <c r="D16" s="10">
        <f t="shared" si="0"/>
        <v>561.8</v>
      </c>
      <c r="E16" s="10">
        <f t="shared" si="0"/>
        <v>561.8</v>
      </c>
      <c r="F16" s="10">
        <f t="shared" si="0"/>
        <v>561.8</v>
      </c>
      <c r="H16" s="10">
        <f t="shared" si="1"/>
        <v>315619.23999999993</v>
      </c>
      <c r="I16" s="10">
        <f t="shared" si="2"/>
        <v>315619.23999999993</v>
      </c>
      <c r="J16" s="10">
        <f t="shared" si="2"/>
        <v>315619.23999999993</v>
      </c>
      <c r="K16" s="10">
        <f t="shared" si="2"/>
        <v>315619.23999999993</v>
      </c>
      <c r="L16" s="10">
        <f t="shared" si="2"/>
        <v>315619.23999999993</v>
      </c>
    </row>
    <row r="17" spans="1:12" ht="15.75">
      <c r="A17" s="27"/>
      <c r="B17" s="10">
        <f>AVERAGE($B$4:$F$9)</f>
        <v>561.8</v>
      </c>
      <c r="C17" s="10">
        <f>AVERAGE($B$4:$F$9)</f>
        <v>561.8</v>
      </c>
      <c r="D17" s="10">
        <f>AVERAGE($B$4:$F$9)</f>
        <v>561.8</v>
      </c>
      <c r="E17" s="10">
        <f t="shared" si="0"/>
        <v>561.8</v>
      </c>
      <c r="F17" s="10">
        <f>AVERAGE($B$4:$F$9)</f>
        <v>561.8</v>
      </c>
      <c r="H17" s="10">
        <f t="shared" si="1"/>
        <v>315619.23999999993</v>
      </c>
      <c r="I17" s="10">
        <f>C17^2</f>
        <v>315619.23999999993</v>
      </c>
      <c r="J17" s="10">
        <f>D17^2</f>
        <v>315619.23999999993</v>
      </c>
      <c r="K17" s="10">
        <f t="shared" si="2"/>
        <v>315619.23999999993</v>
      </c>
      <c r="L17" s="10">
        <f>F17^2</f>
        <v>315619.23999999993</v>
      </c>
    </row>
    <row r="19" spans="2:22" ht="21">
      <c r="B19" s="23" t="s">
        <v>5</v>
      </c>
      <c r="C19" s="23"/>
      <c r="D19" s="23"/>
      <c r="E19" s="23"/>
      <c r="F19" s="23"/>
      <c r="H19" s="23" t="s">
        <v>19</v>
      </c>
      <c r="I19" s="23"/>
      <c r="J19" s="23"/>
      <c r="K19" s="23"/>
      <c r="L19" s="23"/>
      <c r="N19" s="14" t="s">
        <v>7</v>
      </c>
      <c r="P19" s="14" t="s">
        <v>10</v>
      </c>
      <c r="R19" s="14" t="s">
        <v>13</v>
      </c>
      <c r="T19" s="14" t="s">
        <v>16</v>
      </c>
      <c r="V19" s="14" t="s">
        <v>17</v>
      </c>
    </row>
    <row r="20" spans="1:22" ht="15.75">
      <c r="A20" s="27" t="s">
        <v>3</v>
      </c>
      <c r="B20" s="10">
        <f aca="true" t="shared" si="3" ref="B20:F25">AVERAGE(B$4:B$9)-B12</f>
        <v>-8.466666666666583</v>
      </c>
      <c r="C20" s="10">
        <f t="shared" si="3"/>
        <v>7.533333333333417</v>
      </c>
      <c r="D20" s="10">
        <f t="shared" si="3"/>
        <v>48.700000000000045</v>
      </c>
      <c r="E20" s="10">
        <f t="shared" si="3"/>
        <v>-96.63333333333327</v>
      </c>
      <c r="F20" s="10">
        <f t="shared" si="3"/>
        <v>48.866666666666674</v>
      </c>
      <c r="H20" s="10">
        <f aca="true" t="shared" si="4" ref="H20:H25">B20^2</f>
        <v>71.68444444444303</v>
      </c>
      <c r="I20" s="10">
        <f aca="true" t="shared" si="5" ref="I20:L25">C20^2</f>
        <v>56.751111111112365</v>
      </c>
      <c r="J20" s="10">
        <f t="shared" si="5"/>
        <v>2371.6900000000046</v>
      </c>
      <c r="K20" s="10">
        <f t="shared" si="5"/>
        <v>9338.001111111098</v>
      </c>
      <c r="L20" s="10">
        <f t="shared" si="5"/>
        <v>2387.951111111112</v>
      </c>
      <c r="N20" s="15">
        <f>SUM(H20:L25)</f>
        <v>85356.4666666666</v>
      </c>
      <c r="P20" s="16">
        <v>4</v>
      </c>
      <c r="R20" s="15">
        <f>N20/P20</f>
        <v>21339.11666666665</v>
      </c>
      <c r="T20" s="15">
        <f>R20/R28</f>
        <v>4.301535904058739</v>
      </c>
      <c r="V20" s="17">
        <f>FDIST(T20,P20,P28)</f>
        <v>0.008751641498591017</v>
      </c>
    </row>
    <row r="21" spans="1:12" ht="15.75">
      <c r="A21" s="27"/>
      <c r="B21" s="10">
        <f t="shared" si="3"/>
        <v>-8.466666666666583</v>
      </c>
      <c r="C21" s="10">
        <f t="shared" si="3"/>
        <v>7.533333333333417</v>
      </c>
      <c r="D21" s="10">
        <f t="shared" si="3"/>
        <v>48.700000000000045</v>
      </c>
      <c r="E21" s="10">
        <f t="shared" si="3"/>
        <v>-96.63333333333327</v>
      </c>
      <c r="F21" s="10">
        <f t="shared" si="3"/>
        <v>48.866666666666674</v>
      </c>
      <c r="H21" s="10">
        <f t="shared" si="4"/>
        <v>71.68444444444303</v>
      </c>
      <c r="I21" s="10">
        <f>C21^2</f>
        <v>56.751111111112365</v>
      </c>
      <c r="J21" s="10">
        <f>D21^2</f>
        <v>2371.6900000000046</v>
      </c>
      <c r="K21" s="10">
        <f>E21^2</f>
        <v>9338.001111111098</v>
      </c>
      <c r="L21" s="10">
        <f>F21^2</f>
        <v>2387.951111111112</v>
      </c>
    </row>
    <row r="22" spans="1:12" ht="15.75">
      <c r="A22" s="27"/>
      <c r="B22" s="10">
        <f t="shared" si="3"/>
        <v>-8.466666666666583</v>
      </c>
      <c r="C22" s="10">
        <f t="shared" si="3"/>
        <v>7.533333333333417</v>
      </c>
      <c r="D22" s="10">
        <f t="shared" si="3"/>
        <v>48.700000000000045</v>
      </c>
      <c r="E22" s="10">
        <f t="shared" si="3"/>
        <v>-96.63333333333327</v>
      </c>
      <c r="F22" s="10">
        <f t="shared" si="3"/>
        <v>48.866666666666674</v>
      </c>
      <c r="H22" s="10">
        <f t="shared" si="4"/>
        <v>71.68444444444303</v>
      </c>
      <c r="I22" s="10">
        <f t="shared" si="5"/>
        <v>56.751111111112365</v>
      </c>
      <c r="J22" s="10">
        <f t="shared" si="5"/>
        <v>2371.6900000000046</v>
      </c>
      <c r="K22" s="10">
        <f t="shared" si="5"/>
        <v>9338.001111111098</v>
      </c>
      <c r="L22" s="10">
        <f t="shared" si="5"/>
        <v>2387.951111111112</v>
      </c>
    </row>
    <row r="23" spans="1:12" ht="15.75">
      <c r="A23" s="27"/>
      <c r="B23" s="10">
        <f t="shared" si="3"/>
        <v>-8.466666666666583</v>
      </c>
      <c r="C23" s="10">
        <f t="shared" si="3"/>
        <v>7.533333333333417</v>
      </c>
      <c r="D23" s="10">
        <f t="shared" si="3"/>
        <v>48.700000000000045</v>
      </c>
      <c r="E23" s="10">
        <f t="shared" si="3"/>
        <v>-96.63333333333327</v>
      </c>
      <c r="F23" s="10">
        <f t="shared" si="3"/>
        <v>48.866666666666674</v>
      </c>
      <c r="H23" s="10">
        <f t="shared" si="4"/>
        <v>71.68444444444303</v>
      </c>
      <c r="I23" s="10">
        <f t="shared" si="5"/>
        <v>56.751111111112365</v>
      </c>
      <c r="J23" s="10">
        <f t="shared" si="5"/>
        <v>2371.6900000000046</v>
      </c>
      <c r="K23" s="10">
        <f t="shared" si="5"/>
        <v>9338.001111111098</v>
      </c>
      <c r="L23" s="10">
        <f t="shared" si="5"/>
        <v>2387.951111111112</v>
      </c>
    </row>
    <row r="24" spans="1:12" ht="15.75">
      <c r="A24" s="27"/>
      <c r="B24" s="10">
        <f t="shared" si="3"/>
        <v>-8.466666666666583</v>
      </c>
      <c r="C24" s="10">
        <f t="shared" si="3"/>
        <v>7.533333333333417</v>
      </c>
      <c r="D24" s="10">
        <f t="shared" si="3"/>
        <v>48.700000000000045</v>
      </c>
      <c r="E24" s="10">
        <f t="shared" si="3"/>
        <v>-96.63333333333327</v>
      </c>
      <c r="F24" s="10">
        <f t="shared" si="3"/>
        <v>48.866666666666674</v>
      </c>
      <c r="H24" s="10">
        <f t="shared" si="4"/>
        <v>71.68444444444303</v>
      </c>
      <c r="I24" s="10">
        <f t="shared" si="5"/>
        <v>56.751111111112365</v>
      </c>
      <c r="J24" s="10">
        <f t="shared" si="5"/>
        <v>2371.6900000000046</v>
      </c>
      <c r="K24" s="10">
        <f t="shared" si="5"/>
        <v>9338.001111111098</v>
      </c>
      <c r="L24" s="10">
        <f t="shared" si="5"/>
        <v>2387.951111111112</v>
      </c>
    </row>
    <row r="25" spans="1:12" ht="15.75">
      <c r="A25" s="27"/>
      <c r="B25" s="10">
        <f t="shared" si="3"/>
        <v>-8.466666666666583</v>
      </c>
      <c r="C25" s="10">
        <f t="shared" si="3"/>
        <v>7.533333333333417</v>
      </c>
      <c r="D25" s="10">
        <f t="shared" si="3"/>
        <v>48.700000000000045</v>
      </c>
      <c r="E25" s="10">
        <f t="shared" si="3"/>
        <v>-96.63333333333327</v>
      </c>
      <c r="F25" s="10">
        <f t="shared" si="3"/>
        <v>48.866666666666674</v>
      </c>
      <c r="H25" s="10">
        <f t="shared" si="4"/>
        <v>71.68444444444303</v>
      </c>
      <c r="I25" s="10">
        <f>C25^2</f>
        <v>56.751111111112365</v>
      </c>
      <c r="J25" s="10">
        <f>D25^2</f>
        <v>2371.6900000000046</v>
      </c>
      <c r="K25" s="10">
        <f t="shared" si="5"/>
        <v>9338.001111111098</v>
      </c>
      <c r="L25" s="10">
        <f>F25^2</f>
        <v>2387.951111111112</v>
      </c>
    </row>
    <row r="27" spans="2:18" ht="21">
      <c r="B27" s="23" t="s">
        <v>4</v>
      </c>
      <c r="C27" s="23"/>
      <c r="D27" s="23"/>
      <c r="E27" s="23"/>
      <c r="F27" s="23"/>
      <c r="H27" s="23" t="s">
        <v>20</v>
      </c>
      <c r="I27" s="23"/>
      <c r="J27" s="23"/>
      <c r="K27" s="23"/>
      <c r="L27" s="23"/>
      <c r="N27" s="14" t="s">
        <v>8</v>
      </c>
      <c r="P27" s="14" t="s">
        <v>11</v>
      </c>
      <c r="R27" s="14" t="s">
        <v>14</v>
      </c>
    </row>
    <row r="28" spans="1:18" ht="15.75" customHeight="1">
      <c r="A28" s="27" t="s">
        <v>3</v>
      </c>
      <c r="B28" s="10">
        <f aca="true" t="shared" si="6" ref="B28:F31">B4-B12-B20</f>
        <v>-2.3333333333333712</v>
      </c>
      <c r="C28" s="10">
        <f t="shared" si="6"/>
        <v>25.66666666666663</v>
      </c>
      <c r="D28" s="10">
        <f t="shared" si="6"/>
        <v>28.5</v>
      </c>
      <c r="E28" s="10">
        <f t="shared" si="6"/>
        <v>-48.166666666666686</v>
      </c>
      <c r="F28" s="10">
        <f t="shared" si="6"/>
        <v>-47.66666666666663</v>
      </c>
      <c r="H28" s="10">
        <f aca="true" t="shared" si="7" ref="H28:H33">B28^2</f>
        <v>5.444444444444621</v>
      </c>
      <c r="I28" s="10">
        <f aca="true" t="shared" si="8" ref="I28:L33">C28^2</f>
        <v>658.7777777777758</v>
      </c>
      <c r="J28" s="10">
        <f t="shared" si="8"/>
        <v>812.25</v>
      </c>
      <c r="K28" s="10">
        <f t="shared" si="8"/>
        <v>2320.0277777777796</v>
      </c>
      <c r="L28" s="10">
        <f t="shared" si="8"/>
        <v>2272.1111111111077</v>
      </c>
      <c r="N28" s="15">
        <f>SUM(H28:L33)</f>
        <v>124020.33333333334</v>
      </c>
      <c r="P28" s="16">
        <v>25</v>
      </c>
      <c r="R28" s="15">
        <f>N28/P28</f>
        <v>4960.8133333333335</v>
      </c>
    </row>
    <row r="29" spans="1:12" ht="15.75" customHeight="1">
      <c r="A29" s="27"/>
      <c r="B29" s="10">
        <f t="shared" si="6"/>
        <v>-96.33333333333337</v>
      </c>
      <c r="C29" s="10">
        <f t="shared" si="6"/>
        <v>10.666666666666629</v>
      </c>
      <c r="D29" s="10">
        <f t="shared" si="6"/>
        <v>4.5</v>
      </c>
      <c r="E29" s="10">
        <f t="shared" si="6"/>
        <v>-16.166666666666686</v>
      </c>
      <c r="F29" s="10">
        <f t="shared" si="6"/>
        <v>20.33333333333337</v>
      </c>
      <c r="H29" s="10">
        <f t="shared" si="7"/>
        <v>9280.111111111119</v>
      </c>
      <c r="I29" s="10">
        <f>C29^2</f>
        <v>113.77777777777698</v>
      </c>
      <c r="J29" s="10">
        <f>D29^2</f>
        <v>20.25</v>
      </c>
      <c r="K29" s="10">
        <f>E29^2</f>
        <v>261.3611111111117</v>
      </c>
      <c r="L29" s="10">
        <f>F29^2</f>
        <v>413.444444444446</v>
      </c>
    </row>
    <row r="30" spans="1:12" ht="15.75" customHeight="1">
      <c r="A30" s="27"/>
      <c r="B30" s="10">
        <f t="shared" si="6"/>
        <v>-103.33333333333337</v>
      </c>
      <c r="C30" s="10">
        <f t="shared" si="6"/>
        <v>-61.33333333333337</v>
      </c>
      <c r="D30" s="10">
        <f t="shared" si="6"/>
        <v>-99.5</v>
      </c>
      <c r="E30" s="10">
        <f t="shared" si="6"/>
        <v>51.833333333333314</v>
      </c>
      <c r="F30" s="10">
        <f t="shared" si="6"/>
        <v>-88.66666666666663</v>
      </c>
      <c r="H30" s="10">
        <f t="shared" si="7"/>
        <v>10677.777777777786</v>
      </c>
      <c r="I30" s="10">
        <f t="shared" si="8"/>
        <v>3761.7777777777824</v>
      </c>
      <c r="J30" s="10">
        <f t="shared" si="8"/>
        <v>9900.25</v>
      </c>
      <c r="K30" s="10">
        <f t="shared" si="8"/>
        <v>2686.6944444444425</v>
      </c>
      <c r="L30" s="10">
        <f t="shared" si="8"/>
        <v>7861.777777777771</v>
      </c>
    </row>
    <row r="31" spans="1:12" ht="15.75" customHeight="1">
      <c r="A31" s="27"/>
      <c r="B31" s="10">
        <f t="shared" si="6"/>
        <v>177.66666666666663</v>
      </c>
      <c r="C31" s="10">
        <f t="shared" si="6"/>
        <v>13.666666666666629</v>
      </c>
      <c r="D31" s="10">
        <f t="shared" si="6"/>
        <v>-37.5</v>
      </c>
      <c r="E31" s="10">
        <f t="shared" si="6"/>
        <v>-27.166666666666686</v>
      </c>
      <c r="F31" s="10">
        <f t="shared" si="6"/>
        <v>2.3333333333333712</v>
      </c>
      <c r="H31" s="10">
        <f t="shared" si="7"/>
        <v>31565.44444444443</v>
      </c>
      <c r="I31" s="10">
        <f t="shared" si="8"/>
        <v>186.77777777777675</v>
      </c>
      <c r="J31" s="10">
        <f t="shared" si="8"/>
        <v>1406.25</v>
      </c>
      <c r="K31" s="10">
        <f t="shared" si="8"/>
        <v>738.0277777777789</v>
      </c>
      <c r="L31" s="10">
        <f t="shared" si="8"/>
        <v>5.444444444444621</v>
      </c>
    </row>
    <row r="32" spans="1:12" ht="15.75" customHeight="1">
      <c r="A32" s="27"/>
      <c r="B32" s="10">
        <f aca="true" t="shared" si="9" ref="B32:F33">B8-B16-B24</f>
        <v>-54.33333333333337</v>
      </c>
      <c r="C32" s="10">
        <f t="shared" si="9"/>
        <v>63.66666666666663</v>
      </c>
      <c r="D32" s="10">
        <f t="shared" si="9"/>
        <v>37.5</v>
      </c>
      <c r="E32" s="10">
        <f t="shared" si="9"/>
        <v>-50.166666666666686</v>
      </c>
      <c r="F32" s="10">
        <f t="shared" si="9"/>
        <v>45.33333333333337</v>
      </c>
      <c r="H32" s="10">
        <f t="shared" si="7"/>
        <v>2952.1111111111154</v>
      </c>
      <c r="I32" s="10">
        <f t="shared" si="8"/>
        <v>4053.44444444444</v>
      </c>
      <c r="J32" s="10">
        <f t="shared" si="8"/>
        <v>1406.25</v>
      </c>
      <c r="K32" s="10">
        <f t="shared" si="8"/>
        <v>2516.694444444446</v>
      </c>
      <c r="L32" s="10">
        <f t="shared" si="8"/>
        <v>2055.1111111111145</v>
      </c>
    </row>
    <row r="33" spans="1:12" ht="15.75" customHeight="1">
      <c r="A33" s="27"/>
      <c r="B33" s="10">
        <f t="shared" si="9"/>
        <v>78.66666666666663</v>
      </c>
      <c r="C33" s="10">
        <f t="shared" si="9"/>
        <v>-52.33333333333337</v>
      </c>
      <c r="D33" s="10">
        <f t="shared" si="9"/>
        <v>66.5</v>
      </c>
      <c r="E33" s="10">
        <f t="shared" si="9"/>
        <v>89.83333333333331</v>
      </c>
      <c r="F33" s="10">
        <f t="shared" si="9"/>
        <v>68.33333333333337</v>
      </c>
      <c r="H33" s="10">
        <f t="shared" si="7"/>
        <v>6188.444444444439</v>
      </c>
      <c r="I33" s="10">
        <f>C33^2</f>
        <v>2738.777777777782</v>
      </c>
      <c r="J33" s="10">
        <f>D33^2</f>
        <v>4422.25</v>
      </c>
      <c r="K33" s="10">
        <f t="shared" si="8"/>
        <v>8070.027777777775</v>
      </c>
      <c r="L33" s="10">
        <f>F33^2</f>
        <v>4669.44444444445</v>
      </c>
    </row>
    <row r="35" spans="2:12" ht="15.75">
      <c r="B35" s="13"/>
      <c r="C35" s="13"/>
      <c r="D35" s="13"/>
      <c r="E35" s="13"/>
      <c r="F35" s="13"/>
      <c r="H35" s="13"/>
      <c r="I35" s="13"/>
      <c r="J35" s="13"/>
      <c r="K35" s="13"/>
      <c r="L35" s="13"/>
    </row>
  </sheetData>
  <mergeCells count="13">
    <mergeCell ref="H27:L27"/>
    <mergeCell ref="B1:F1"/>
    <mergeCell ref="B2:F2"/>
    <mergeCell ref="B11:F11"/>
    <mergeCell ref="H1:L1"/>
    <mergeCell ref="H2:L2"/>
    <mergeCell ref="H11:L11"/>
    <mergeCell ref="H19:L19"/>
    <mergeCell ref="A28:A33"/>
    <mergeCell ref="A12:A17"/>
    <mergeCell ref="B19:F19"/>
    <mergeCell ref="A20:A25"/>
    <mergeCell ref="B27:F2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showFormulas="1" zoomScale="75" zoomScaleNormal="75" workbookViewId="0" topLeftCell="A1">
      <selection activeCell="A1" sqref="A1"/>
    </sheetView>
  </sheetViews>
  <sheetFormatPr defaultColWidth="9.140625" defaultRowHeight="13.5"/>
  <cols>
    <col min="1" max="1" width="4.00390625" style="11" customWidth="1"/>
    <col min="2" max="6" width="14.57421875" style="11" customWidth="1"/>
    <col min="7" max="7" width="2.7109375" style="11" customWidth="1"/>
    <col min="8" max="12" width="6.8515625" style="11" customWidth="1"/>
    <col min="13" max="13" width="2.57421875" style="11" customWidth="1"/>
    <col min="14" max="14" width="17.421875" style="11" customWidth="1"/>
    <col min="15" max="15" width="2.7109375" style="11" customWidth="1"/>
    <col min="16" max="16" width="14.57421875" style="11" customWidth="1"/>
    <col min="17" max="17" width="2.7109375" style="11" customWidth="1"/>
    <col min="18" max="18" width="15.140625" style="11" customWidth="1"/>
    <col min="19" max="19" width="2.7109375" style="11" customWidth="1"/>
    <col min="20" max="20" width="16.8515625" style="11" customWidth="1"/>
    <col min="21" max="21" width="2.7109375" style="11" customWidth="1"/>
    <col min="22" max="22" width="16.421875" style="11" customWidth="1"/>
    <col min="23" max="16384" width="9.140625" style="11" customWidth="1"/>
  </cols>
  <sheetData>
    <row r="1" spans="2:12" ht="16.5">
      <c r="B1" s="24"/>
      <c r="C1" s="24"/>
      <c r="D1" s="24"/>
      <c r="E1" s="24"/>
      <c r="F1" s="24"/>
      <c r="H1" s="24"/>
      <c r="I1" s="24"/>
      <c r="J1" s="24"/>
      <c r="K1" s="24"/>
      <c r="L1" s="24"/>
    </row>
    <row r="2" spans="2:12" ht="19.5">
      <c r="B2" s="25" t="s">
        <v>0</v>
      </c>
      <c r="C2" s="25"/>
      <c r="D2" s="25"/>
      <c r="E2" s="25"/>
      <c r="F2" s="25"/>
      <c r="H2" s="26"/>
      <c r="I2" s="26"/>
      <c r="J2" s="26"/>
      <c r="K2" s="26"/>
      <c r="L2" s="26"/>
    </row>
    <row r="3" spans="2:12" s="12" customFormat="1" ht="16.5"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H3" s="8"/>
      <c r="I3" s="8"/>
      <c r="J3" s="8"/>
      <c r="K3" s="8"/>
      <c r="L3" s="8"/>
    </row>
    <row r="4" spans="2:12" ht="15.75">
      <c r="B4" s="5">
        <v>551</v>
      </c>
      <c r="C4" s="5">
        <v>595</v>
      </c>
      <c r="D4" s="5">
        <v>639</v>
      </c>
      <c r="E4" s="5">
        <v>417</v>
      </c>
      <c r="F4" s="5">
        <v>563</v>
      </c>
      <c r="H4" s="5"/>
      <c r="I4" s="5"/>
      <c r="J4" s="5"/>
      <c r="K4" s="5"/>
      <c r="L4" s="5"/>
    </row>
    <row r="5" spans="2:12" ht="15.75">
      <c r="B5" s="5">
        <v>457</v>
      </c>
      <c r="C5" s="5">
        <v>580</v>
      </c>
      <c r="D5" s="5">
        <v>615</v>
      </c>
      <c r="E5" s="5">
        <v>449</v>
      </c>
      <c r="F5" s="5">
        <v>631</v>
      </c>
      <c r="H5" s="5"/>
      <c r="I5" s="5"/>
      <c r="J5" s="5"/>
      <c r="K5" s="5"/>
      <c r="L5" s="5"/>
    </row>
    <row r="6" spans="2:12" ht="15.75">
      <c r="B6" s="5">
        <v>450</v>
      </c>
      <c r="C6" s="5">
        <v>508</v>
      </c>
      <c r="D6" s="5">
        <v>511</v>
      </c>
      <c r="E6" s="5">
        <v>517</v>
      </c>
      <c r="F6" s="5">
        <v>522</v>
      </c>
      <c r="H6" s="5"/>
      <c r="I6" s="5"/>
      <c r="J6" s="5"/>
      <c r="K6" s="5"/>
      <c r="L6" s="5"/>
    </row>
    <row r="7" spans="2:12" ht="15.75">
      <c r="B7" s="5">
        <v>731</v>
      </c>
      <c r="C7" s="5">
        <v>583</v>
      </c>
      <c r="D7" s="5">
        <v>573</v>
      </c>
      <c r="E7" s="5">
        <v>438</v>
      </c>
      <c r="F7" s="5">
        <v>613</v>
      </c>
      <c r="H7" s="5"/>
      <c r="I7" s="5"/>
      <c r="J7" s="5"/>
      <c r="K7" s="5"/>
      <c r="L7" s="5"/>
    </row>
    <row r="8" spans="2:12" ht="15.75">
      <c r="B8" s="5">
        <v>499</v>
      </c>
      <c r="C8" s="5">
        <v>633</v>
      </c>
      <c r="D8" s="5">
        <v>648</v>
      </c>
      <c r="E8" s="5">
        <v>415</v>
      </c>
      <c r="F8" s="5">
        <v>656</v>
      </c>
      <c r="H8" s="5"/>
      <c r="I8" s="5"/>
      <c r="J8" s="5"/>
      <c r="K8" s="5"/>
      <c r="L8" s="5"/>
    </row>
    <row r="9" spans="2:12" ht="15.75">
      <c r="B9" s="5">
        <v>632</v>
      </c>
      <c r="C9" s="5">
        <v>517</v>
      </c>
      <c r="D9" s="5">
        <v>677</v>
      </c>
      <c r="E9" s="5">
        <v>555</v>
      </c>
      <c r="F9" s="5">
        <v>679</v>
      </c>
      <c r="H9" s="5"/>
      <c r="I9" s="5"/>
      <c r="J9" s="5"/>
      <c r="K9" s="5"/>
      <c r="L9" s="5"/>
    </row>
    <row r="10" ht="15.75">
      <c r="G10" s="13"/>
    </row>
    <row r="11" spans="2:20" ht="21">
      <c r="B11" s="23" t="s">
        <v>1</v>
      </c>
      <c r="C11" s="23"/>
      <c r="D11" s="23"/>
      <c r="E11" s="23"/>
      <c r="F11" s="23"/>
      <c r="H11" s="23" t="s">
        <v>18</v>
      </c>
      <c r="I11" s="23"/>
      <c r="J11" s="23"/>
      <c r="K11" s="23"/>
      <c r="L11" s="23"/>
      <c r="N11" s="14" t="s">
        <v>6</v>
      </c>
      <c r="P11" s="14" t="s">
        <v>9</v>
      </c>
      <c r="R11" s="14" t="s">
        <v>12</v>
      </c>
      <c r="T11" s="14" t="s">
        <v>15</v>
      </c>
    </row>
    <row r="12" spans="1:20" ht="15.75">
      <c r="A12" s="27" t="s">
        <v>2</v>
      </c>
      <c r="B12" s="10">
        <f aca="true" t="shared" si="0" ref="B12:F17">AVERAGE($B$4:$F$9)</f>
        <v>561.8</v>
      </c>
      <c r="C12" s="10">
        <f t="shared" si="0"/>
        <v>561.8</v>
      </c>
      <c r="D12" s="10">
        <f t="shared" si="0"/>
        <v>561.8</v>
      </c>
      <c r="E12" s="10">
        <f t="shared" si="0"/>
        <v>561.8</v>
      </c>
      <c r="F12" s="10">
        <f t="shared" si="0"/>
        <v>561.8</v>
      </c>
      <c r="H12" s="10">
        <f aca="true" t="shared" si="1" ref="H12:L17">B12^2</f>
        <v>315619.23999999993</v>
      </c>
      <c r="I12" s="10">
        <f t="shared" si="1"/>
        <v>315619.23999999993</v>
      </c>
      <c r="J12" s="10">
        <f t="shared" si="1"/>
        <v>315619.23999999993</v>
      </c>
      <c r="K12" s="10">
        <f t="shared" si="1"/>
        <v>315619.23999999993</v>
      </c>
      <c r="L12" s="10">
        <f t="shared" si="1"/>
        <v>315619.23999999993</v>
      </c>
      <c r="N12" s="15">
        <f>SUM(H12:L17)</f>
        <v>9468577.200000001</v>
      </c>
      <c r="P12" s="16">
        <v>1</v>
      </c>
      <c r="R12" s="15">
        <f>N12/P12</f>
        <v>9468577.200000001</v>
      </c>
      <c r="T12" s="15">
        <f>R12/R28</f>
        <v>1908.6743571618633</v>
      </c>
    </row>
    <row r="13" spans="1:12" ht="15.75">
      <c r="A13" s="27"/>
      <c r="B13" s="10">
        <f t="shared" si="0"/>
        <v>561.8</v>
      </c>
      <c r="C13" s="10">
        <f t="shared" si="0"/>
        <v>561.8</v>
      </c>
      <c r="D13" s="10">
        <f t="shared" si="0"/>
        <v>561.8</v>
      </c>
      <c r="E13" s="10">
        <f t="shared" si="0"/>
        <v>561.8</v>
      </c>
      <c r="F13" s="10">
        <f t="shared" si="0"/>
        <v>561.8</v>
      </c>
      <c r="H13" s="10">
        <f t="shared" si="1"/>
        <v>315619.23999999993</v>
      </c>
      <c r="I13" s="10">
        <f t="shared" si="1"/>
        <v>315619.23999999993</v>
      </c>
      <c r="J13" s="10">
        <f t="shared" si="1"/>
        <v>315619.23999999993</v>
      </c>
      <c r="K13" s="10">
        <f t="shared" si="1"/>
        <v>315619.23999999993</v>
      </c>
      <c r="L13" s="10">
        <f t="shared" si="1"/>
        <v>315619.23999999993</v>
      </c>
    </row>
    <row r="14" spans="1:12" ht="15.75">
      <c r="A14" s="27"/>
      <c r="B14" s="10">
        <f t="shared" si="0"/>
        <v>561.8</v>
      </c>
      <c r="C14" s="10">
        <f t="shared" si="0"/>
        <v>561.8</v>
      </c>
      <c r="D14" s="10">
        <f t="shared" si="0"/>
        <v>561.8</v>
      </c>
      <c r="E14" s="10">
        <f t="shared" si="0"/>
        <v>561.8</v>
      </c>
      <c r="F14" s="10">
        <f t="shared" si="0"/>
        <v>561.8</v>
      </c>
      <c r="H14" s="10">
        <f t="shared" si="1"/>
        <v>315619.23999999993</v>
      </c>
      <c r="I14" s="10">
        <f t="shared" si="1"/>
        <v>315619.23999999993</v>
      </c>
      <c r="J14" s="10">
        <f t="shared" si="1"/>
        <v>315619.23999999993</v>
      </c>
      <c r="K14" s="10">
        <f t="shared" si="1"/>
        <v>315619.23999999993</v>
      </c>
      <c r="L14" s="10">
        <f t="shared" si="1"/>
        <v>315619.23999999993</v>
      </c>
    </row>
    <row r="15" spans="1:12" ht="15.75">
      <c r="A15" s="27"/>
      <c r="B15" s="10">
        <f t="shared" si="0"/>
        <v>561.8</v>
      </c>
      <c r="C15" s="10">
        <f t="shared" si="0"/>
        <v>561.8</v>
      </c>
      <c r="D15" s="10">
        <f t="shared" si="0"/>
        <v>561.8</v>
      </c>
      <c r="E15" s="10">
        <f t="shared" si="0"/>
        <v>561.8</v>
      </c>
      <c r="F15" s="10">
        <f t="shared" si="0"/>
        <v>561.8</v>
      </c>
      <c r="H15" s="10">
        <f t="shared" si="1"/>
        <v>315619.23999999993</v>
      </c>
      <c r="I15" s="10">
        <f t="shared" si="1"/>
        <v>315619.23999999993</v>
      </c>
      <c r="J15" s="10">
        <f t="shared" si="1"/>
        <v>315619.23999999993</v>
      </c>
      <c r="K15" s="10">
        <f t="shared" si="1"/>
        <v>315619.23999999993</v>
      </c>
      <c r="L15" s="10">
        <f t="shared" si="1"/>
        <v>315619.23999999993</v>
      </c>
    </row>
    <row r="16" spans="1:12" ht="15.75">
      <c r="A16" s="27"/>
      <c r="B16" s="10">
        <f t="shared" si="0"/>
        <v>561.8</v>
      </c>
      <c r="C16" s="10">
        <f t="shared" si="0"/>
        <v>561.8</v>
      </c>
      <c r="D16" s="10">
        <f t="shared" si="0"/>
        <v>561.8</v>
      </c>
      <c r="E16" s="10">
        <f t="shared" si="0"/>
        <v>561.8</v>
      </c>
      <c r="F16" s="10">
        <f t="shared" si="0"/>
        <v>561.8</v>
      </c>
      <c r="H16" s="10">
        <f t="shared" si="1"/>
        <v>315619.23999999993</v>
      </c>
      <c r="I16" s="10">
        <f t="shared" si="1"/>
        <v>315619.23999999993</v>
      </c>
      <c r="J16" s="10">
        <f t="shared" si="1"/>
        <v>315619.23999999993</v>
      </c>
      <c r="K16" s="10">
        <f t="shared" si="1"/>
        <v>315619.23999999993</v>
      </c>
      <c r="L16" s="10">
        <f t="shared" si="1"/>
        <v>315619.23999999993</v>
      </c>
    </row>
    <row r="17" spans="1:12" ht="15.75">
      <c r="A17" s="27"/>
      <c r="B17" s="10">
        <f t="shared" si="0"/>
        <v>561.8</v>
      </c>
      <c r="C17" s="10">
        <f t="shared" si="0"/>
        <v>561.8</v>
      </c>
      <c r="D17" s="10">
        <f t="shared" si="0"/>
        <v>561.8</v>
      </c>
      <c r="E17" s="10">
        <f t="shared" si="0"/>
        <v>561.8</v>
      </c>
      <c r="F17" s="10">
        <f t="shared" si="0"/>
        <v>561.8</v>
      </c>
      <c r="H17" s="10">
        <f t="shared" si="1"/>
        <v>315619.23999999993</v>
      </c>
      <c r="I17" s="10">
        <f t="shared" si="1"/>
        <v>315619.23999999993</v>
      </c>
      <c r="J17" s="10">
        <f t="shared" si="1"/>
        <v>315619.23999999993</v>
      </c>
      <c r="K17" s="10">
        <f t="shared" si="1"/>
        <v>315619.23999999993</v>
      </c>
      <c r="L17" s="10">
        <f t="shared" si="1"/>
        <v>315619.23999999993</v>
      </c>
    </row>
    <row r="19" spans="2:22" ht="21">
      <c r="B19" s="23" t="s">
        <v>5</v>
      </c>
      <c r="C19" s="23"/>
      <c r="D19" s="23"/>
      <c r="E19" s="23"/>
      <c r="F19" s="23"/>
      <c r="H19" s="23" t="s">
        <v>19</v>
      </c>
      <c r="I19" s="23"/>
      <c r="J19" s="23"/>
      <c r="K19" s="23"/>
      <c r="L19" s="23"/>
      <c r="N19" s="14" t="s">
        <v>7</v>
      </c>
      <c r="P19" s="14" t="s">
        <v>10</v>
      </c>
      <c r="R19" s="14" t="s">
        <v>13</v>
      </c>
      <c r="T19" s="14" t="s">
        <v>16</v>
      </c>
      <c r="V19" s="14" t="s">
        <v>17</v>
      </c>
    </row>
    <row r="20" spans="1:22" ht="15.75">
      <c r="A20" s="27" t="s">
        <v>3</v>
      </c>
      <c r="B20" s="10">
        <f aca="true" t="shared" si="2" ref="B20:F25">AVERAGE(B$4:B$9)-B12</f>
        <v>-8.466666666666583</v>
      </c>
      <c r="C20" s="10">
        <f t="shared" si="2"/>
        <v>7.533333333333417</v>
      </c>
      <c r="D20" s="10">
        <f t="shared" si="2"/>
        <v>48.700000000000045</v>
      </c>
      <c r="E20" s="10">
        <f t="shared" si="2"/>
        <v>-96.63333333333327</v>
      </c>
      <c r="F20" s="10">
        <f t="shared" si="2"/>
        <v>48.866666666666674</v>
      </c>
      <c r="H20" s="10">
        <f aca="true" t="shared" si="3" ref="H20:L25">B20^2</f>
        <v>71.68444444444303</v>
      </c>
      <c r="I20" s="10">
        <f t="shared" si="3"/>
        <v>56.751111111112365</v>
      </c>
      <c r="J20" s="10">
        <f t="shared" si="3"/>
        <v>2371.6900000000046</v>
      </c>
      <c r="K20" s="10">
        <f t="shared" si="3"/>
        <v>9338.001111111098</v>
      </c>
      <c r="L20" s="10">
        <f t="shared" si="3"/>
        <v>2387.951111111112</v>
      </c>
      <c r="N20" s="15">
        <f>SUM(H20:L25)</f>
        <v>85356.4666666666</v>
      </c>
      <c r="P20" s="16">
        <v>4</v>
      </c>
      <c r="R20" s="15">
        <f>N20/P20</f>
        <v>21339.11666666665</v>
      </c>
      <c r="T20" s="15">
        <f>R20/R28</f>
        <v>4.301535904058739</v>
      </c>
      <c r="V20" s="17">
        <f>FDIST(T20,P20,P28)</f>
        <v>0.008751641498591017</v>
      </c>
    </row>
    <row r="21" spans="1:12" ht="15.75">
      <c r="A21" s="27"/>
      <c r="B21" s="10">
        <f t="shared" si="2"/>
        <v>-8.466666666666583</v>
      </c>
      <c r="C21" s="10">
        <f t="shared" si="2"/>
        <v>7.533333333333417</v>
      </c>
      <c r="D21" s="10">
        <f t="shared" si="2"/>
        <v>48.700000000000045</v>
      </c>
      <c r="E21" s="10">
        <f t="shared" si="2"/>
        <v>-96.63333333333327</v>
      </c>
      <c r="F21" s="10">
        <f t="shared" si="2"/>
        <v>48.866666666666674</v>
      </c>
      <c r="H21" s="10">
        <f t="shared" si="3"/>
        <v>71.68444444444303</v>
      </c>
      <c r="I21" s="10">
        <f t="shared" si="3"/>
        <v>56.751111111112365</v>
      </c>
      <c r="J21" s="10">
        <f t="shared" si="3"/>
        <v>2371.6900000000046</v>
      </c>
      <c r="K21" s="10">
        <f t="shared" si="3"/>
        <v>9338.001111111098</v>
      </c>
      <c r="L21" s="10">
        <f t="shared" si="3"/>
        <v>2387.951111111112</v>
      </c>
    </row>
    <row r="22" spans="1:12" ht="15.75">
      <c r="A22" s="27"/>
      <c r="B22" s="10">
        <f t="shared" si="2"/>
        <v>-8.466666666666583</v>
      </c>
      <c r="C22" s="10">
        <f t="shared" si="2"/>
        <v>7.533333333333417</v>
      </c>
      <c r="D22" s="10">
        <f t="shared" si="2"/>
        <v>48.700000000000045</v>
      </c>
      <c r="E22" s="10">
        <f t="shared" si="2"/>
        <v>-96.63333333333327</v>
      </c>
      <c r="F22" s="10">
        <f t="shared" si="2"/>
        <v>48.866666666666674</v>
      </c>
      <c r="H22" s="10">
        <f t="shared" si="3"/>
        <v>71.68444444444303</v>
      </c>
      <c r="I22" s="10">
        <f t="shared" si="3"/>
        <v>56.751111111112365</v>
      </c>
      <c r="J22" s="10">
        <f t="shared" si="3"/>
        <v>2371.6900000000046</v>
      </c>
      <c r="K22" s="10">
        <f t="shared" si="3"/>
        <v>9338.001111111098</v>
      </c>
      <c r="L22" s="10">
        <f t="shared" si="3"/>
        <v>2387.951111111112</v>
      </c>
    </row>
    <row r="23" spans="1:12" ht="15.75">
      <c r="A23" s="27"/>
      <c r="B23" s="10">
        <f t="shared" si="2"/>
        <v>-8.466666666666583</v>
      </c>
      <c r="C23" s="10">
        <f t="shared" si="2"/>
        <v>7.533333333333417</v>
      </c>
      <c r="D23" s="10">
        <f t="shared" si="2"/>
        <v>48.700000000000045</v>
      </c>
      <c r="E23" s="10">
        <f t="shared" si="2"/>
        <v>-96.63333333333327</v>
      </c>
      <c r="F23" s="10">
        <f t="shared" si="2"/>
        <v>48.866666666666674</v>
      </c>
      <c r="H23" s="10">
        <f t="shared" si="3"/>
        <v>71.68444444444303</v>
      </c>
      <c r="I23" s="10">
        <f t="shared" si="3"/>
        <v>56.751111111112365</v>
      </c>
      <c r="J23" s="10">
        <f t="shared" si="3"/>
        <v>2371.6900000000046</v>
      </c>
      <c r="K23" s="10">
        <f t="shared" si="3"/>
        <v>9338.001111111098</v>
      </c>
      <c r="L23" s="10">
        <f t="shared" si="3"/>
        <v>2387.951111111112</v>
      </c>
    </row>
    <row r="24" spans="1:12" ht="15.75">
      <c r="A24" s="27"/>
      <c r="B24" s="10">
        <f t="shared" si="2"/>
        <v>-8.466666666666583</v>
      </c>
      <c r="C24" s="10">
        <f t="shared" si="2"/>
        <v>7.533333333333417</v>
      </c>
      <c r="D24" s="10">
        <f t="shared" si="2"/>
        <v>48.700000000000045</v>
      </c>
      <c r="E24" s="10">
        <f t="shared" si="2"/>
        <v>-96.63333333333327</v>
      </c>
      <c r="F24" s="10">
        <f t="shared" si="2"/>
        <v>48.866666666666674</v>
      </c>
      <c r="H24" s="10">
        <f t="shared" si="3"/>
        <v>71.68444444444303</v>
      </c>
      <c r="I24" s="10">
        <f t="shared" si="3"/>
        <v>56.751111111112365</v>
      </c>
      <c r="J24" s="10">
        <f t="shared" si="3"/>
        <v>2371.6900000000046</v>
      </c>
      <c r="K24" s="10">
        <f t="shared" si="3"/>
        <v>9338.001111111098</v>
      </c>
      <c r="L24" s="10">
        <f t="shared" si="3"/>
        <v>2387.951111111112</v>
      </c>
    </row>
    <row r="25" spans="1:12" ht="15.75">
      <c r="A25" s="27"/>
      <c r="B25" s="10">
        <f t="shared" si="2"/>
        <v>-8.466666666666583</v>
      </c>
      <c r="C25" s="10">
        <f t="shared" si="2"/>
        <v>7.533333333333417</v>
      </c>
      <c r="D25" s="10">
        <f t="shared" si="2"/>
        <v>48.700000000000045</v>
      </c>
      <c r="E25" s="10">
        <f t="shared" si="2"/>
        <v>-96.63333333333327</v>
      </c>
      <c r="F25" s="10">
        <f t="shared" si="2"/>
        <v>48.866666666666674</v>
      </c>
      <c r="H25" s="10">
        <f t="shared" si="3"/>
        <v>71.68444444444303</v>
      </c>
      <c r="I25" s="10">
        <f t="shared" si="3"/>
        <v>56.751111111112365</v>
      </c>
      <c r="J25" s="10">
        <f t="shared" si="3"/>
        <v>2371.6900000000046</v>
      </c>
      <c r="K25" s="10">
        <f t="shared" si="3"/>
        <v>9338.001111111098</v>
      </c>
      <c r="L25" s="10">
        <f t="shared" si="3"/>
        <v>2387.951111111112</v>
      </c>
    </row>
    <row r="27" spans="2:18" ht="21">
      <c r="B27" s="23" t="s">
        <v>4</v>
      </c>
      <c r="C27" s="23"/>
      <c r="D27" s="23"/>
      <c r="E27" s="23"/>
      <c r="F27" s="23"/>
      <c r="H27" s="23" t="s">
        <v>20</v>
      </c>
      <c r="I27" s="23"/>
      <c r="J27" s="23"/>
      <c r="K27" s="23"/>
      <c r="L27" s="23"/>
      <c r="N27" s="14" t="s">
        <v>8</v>
      </c>
      <c r="P27" s="14" t="s">
        <v>11</v>
      </c>
      <c r="R27" s="14" t="s">
        <v>14</v>
      </c>
    </row>
    <row r="28" spans="1:18" ht="15.75" customHeight="1">
      <c r="A28" s="27" t="s">
        <v>3</v>
      </c>
      <c r="B28" s="10">
        <f aca="true" t="shared" si="4" ref="B28:F33">B4-B12-B20</f>
        <v>-2.3333333333333712</v>
      </c>
      <c r="C28" s="10">
        <f t="shared" si="4"/>
        <v>25.66666666666663</v>
      </c>
      <c r="D28" s="10">
        <f t="shared" si="4"/>
        <v>28.5</v>
      </c>
      <c r="E28" s="10">
        <f t="shared" si="4"/>
        <v>-48.166666666666686</v>
      </c>
      <c r="F28" s="10">
        <f t="shared" si="4"/>
        <v>-47.66666666666663</v>
      </c>
      <c r="H28" s="10">
        <f aca="true" t="shared" si="5" ref="H28:L33">B28^2</f>
        <v>5.444444444444621</v>
      </c>
      <c r="I28" s="10">
        <f t="shared" si="5"/>
        <v>658.7777777777758</v>
      </c>
      <c r="J28" s="10">
        <f t="shared" si="5"/>
        <v>812.25</v>
      </c>
      <c r="K28" s="10">
        <f t="shared" si="5"/>
        <v>2320.0277777777796</v>
      </c>
      <c r="L28" s="10">
        <f t="shared" si="5"/>
        <v>2272.1111111111077</v>
      </c>
      <c r="N28" s="15">
        <f>SUM(H28:L33)</f>
        <v>124020.33333333334</v>
      </c>
      <c r="P28" s="16">
        <v>25</v>
      </c>
      <c r="R28" s="15">
        <f>N28/P28</f>
        <v>4960.8133333333335</v>
      </c>
    </row>
    <row r="29" spans="1:12" ht="15.75" customHeight="1">
      <c r="A29" s="27"/>
      <c r="B29" s="10">
        <f t="shared" si="4"/>
        <v>-96.33333333333337</v>
      </c>
      <c r="C29" s="10">
        <f t="shared" si="4"/>
        <v>10.666666666666629</v>
      </c>
      <c r="D29" s="10">
        <f t="shared" si="4"/>
        <v>4.5</v>
      </c>
      <c r="E29" s="10">
        <f t="shared" si="4"/>
        <v>-16.166666666666686</v>
      </c>
      <c r="F29" s="10">
        <f t="shared" si="4"/>
        <v>20.33333333333337</v>
      </c>
      <c r="H29" s="10">
        <f t="shared" si="5"/>
        <v>9280.111111111119</v>
      </c>
      <c r="I29" s="10">
        <f t="shared" si="5"/>
        <v>113.77777777777698</v>
      </c>
      <c r="J29" s="10">
        <f t="shared" si="5"/>
        <v>20.25</v>
      </c>
      <c r="K29" s="10">
        <f t="shared" si="5"/>
        <v>261.3611111111117</v>
      </c>
      <c r="L29" s="10">
        <f t="shared" si="5"/>
        <v>413.444444444446</v>
      </c>
    </row>
    <row r="30" spans="1:12" ht="15.75" customHeight="1">
      <c r="A30" s="27"/>
      <c r="B30" s="10">
        <f t="shared" si="4"/>
        <v>-103.33333333333337</v>
      </c>
      <c r="C30" s="10">
        <f t="shared" si="4"/>
        <v>-61.33333333333337</v>
      </c>
      <c r="D30" s="10">
        <f t="shared" si="4"/>
        <v>-99.5</v>
      </c>
      <c r="E30" s="10">
        <f t="shared" si="4"/>
        <v>51.833333333333314</v>
      </c>
      <c r="F30" s="10">
        <f t="shared" si="4"/>
        <v>-88.66666666666663</v>
      </c>
      <c r="H30" s="10">
        <f t="shared" si="5"/>
        <v>10677.777777777786</v>
      </c>
      <c r="I30" s="10">
        <f t="shared" si="5"/>
        <v>3761.7777777777824</v>
      </c>
      <c r="J30" s="10">
        <f t="shared" si="5"/>
        <v>9900.25</v>
      </c>
      <c r="K30" s="10">
        <f t="shared" si="5"/>
        <v>2686.6944444444425</v>
      </c>
      <c r="L30" s="10">
        <f t="shared" si="5"/>
        <v>7861.777777777771</v>
      </c>
    </row>
    <row r="31" spans="1:12" ht="15.75" customHeight="1">
      <c r="A31" s="27"/>
      <c r="B31" s="10">
        <f t="shared" si="4"/>
        <v>177.66666666666663</v>
      </c>
      <c r="C31" s="10">
        <f t="shared" si="4"/>
        <v>13.666666666666629</v>
      </c>
      <c r="D31" s="10">
        <f t="shared" si="4"/>
        <v>-37.5</v>
      </c>
      <c r="E31" s="10">
        <f t="shared" si="4"/>
        <v>-27.166666666666686</v>
      </c>
      <c r="F31" s="10">
        <f t="shared" si="4"/>
        <v>2.3333333333333712</v>
      </c>
      <c r="H31" s="10">
        <f t="shared" si="5"/>
        <v>31565.44444444443</v>
      </c>
      <c r="I31" s="10">
        <f t="shared" si="5"/>
        <v>186.77777777777675</v>
      </c>
      <c r="J31" s="10">
        <f t="shared" si="5"/>
        <v>1406.25</v>
      </c>
      <c r="K31" s="10">
        <f t="shared" si="5"/>
        <v>738.0277777777789</v>
      </c>
      <c r="L31" s="10">
        <f t="shared" si="5"/>
        <v>5.444444444444621</v>
      </c>
    </row>
    <row r="32" spans="1:12" ht="15.75" customHeight="1">
      <c r="A32" s="27"/>
      <c r="B32" s="10">
        <f t="shared" si="4"/>
        <v>-54.33333333333337</v>
      </c>
      <c r="C32" s="10">
        <f t="shared" si="4"/>
        <v>63.66666666666663</v>
      </c>
      <c r="D32" s="10">
        <f t="shared" si="4"/>
        <v>37.5</v>
      </c>
      <c r="E32" s="10">
        <f t="shared" si="4"/>
        <v>-50.166666666666686</v>
      </c>
      <c r="F32" s="10">
        <f t="shared" si="4"/>
        <v>45.33333333333337</v>
      </c>
      <c r="H32" s="10">
        <f t="shared" si="5"/>
        <v>2952.1111111111154</v>
      </c>
      <c r="I32" s="10">
        <f t="shared" si="5"/>
        <v>4053.44444444444</v>
      </c>
      <c r="J32" s="10">
        <f t="shared" si="5"/>
        <v>1406.25</v>
      </c>
      <c r="K32" s="10">
        <f t="shared" si="5"/>
        <v>2516.694444444446</v>
      </c>
      <c r="L32" s="10">
        <f t="shared" si="5"/>
        <v>2055.1111111111145</v>
      </c>
    </row>
    <row r="33" spans="1:12" ht="15.75" customHeight="1">
      <c r="A33" s="27"/>
      <c r="B33" s="10">
        <f t="shared" si="4"/>
        <v>78.66666666666663</v>
      </c>
      <c r="C33" s="10">
        <f t="shared" si="4"/>
        <v>-52.33333333333337</v>
      </c>
      <c r="D33" s="10">
        <f t="shared" si="4"/>
        <v>66.5</v>
      </c>
      <c r="E33" s="10">
        <f t="shared" si="4"/>
        <v>89.83333333333331</v>
      </c>
      <c r="F33" s="10">
        <f t="shared" si="4"/>
        <v>68.33333333333337</v>
      </c>
      <c r="H33" s="10">
        <f t="shared" si="5"/>
        <v>6188.444444444439</v>
      </c>
      <c r="I33" s="10">
        <f t="shared" si="5"/>
        <v>2738.777777777782</v>
      </c>
      <c r="J33" s="10">
        <f t="shared" si="5"/>
        <v>4422.25</v>
      </c>
      <c r="K33" s="10">
        <f t="shared" si="5"/>
        <v>8070.027777777775</v>
      </c>
      <c r="L33" s="10">
        <f t="shared" si="5"/>
        <v>4669.44444444445</v>
      </c>
    </row>
    <row r="35" spans="2:12" ht="15.75">
      <c r="B35" s="13"/>
      <c r="C35" s="13"/>
      <c r="D35" s="13"/>
      <c r="E35" s="13"/>
      <c r="F35" s="13"/>
      <c r="H35" s="13"/>
      <c r="I35" s="13"/>
      <c r="J35" s="13"/>
      <c r="K35" s="13"/>
      <c r="L35" s="13"/>
    </row>
  </sheetData>
  <mergeCells count="13">
    <mergeCell ref="A28:A33"/>
    <mergeCell ref="A12:A17"/>
    <mergeCell ref="B19:F19"/>
    <mergeCell ref="A20:A25"/>
    <mergeCell ref="B27:F27"/>
    <mergeCell ref="H27:L27"/>
    <mergeCell ref="B1:F1"/>
    <mergeCell ref="B2:F2"/>
    <mergeCell ref="B11:F11"/>
    <mergeCell ref="H1:L1"/>
    <mergeCell ref="H2:L2"/>
    <mergeCell ref="H11:L11"/>
    <mergeCell ref="H19:L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3">
      <selection activeCell="A14" sqref="A14:G30"/>
    </sheetView>
  </sheetViews>
  <sheetFormatPr defaultColWidth="9.140625" defaultRowHeight="13.5"/>
  <cols>
    <col min="1" max="1" width="9.140625" style="3" customWidth="1"/>
    <col min="2" max="2" width="11.421875" style="3" customWidth="1"/>
    <col min="3" max="16384" width="9.140625" style="3" customWidth="1"/>
  </cols>
  <sheetData>
    <row r="1" spans="1:10" ht="16.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6"/>
    </row>
    <row r="2" spans="1:10" ht="16.5">
      <c r="A2" s="6"/>
      <c r="B2" s="6"/>
      <c r="C2" s="4">
        <v>1</v>
      </c>
      <c r="D2" s="4">
        <v>2</v>
      </c>
      <c r="E2" s="4">
        <v>3</v>
      </c>
      <c r="F2" s="4">
        <v>4</v>
      </c>
      <c r="G2" s="4">
        <v>5</v>
      </c>
      <c r="H2" s="6"/>
      <c r="I2" s="6"/>
      <c r="J2" s="6"/>
    </row>
    <row r="3" spans="1:10" ht="16.5">
      <c r="A3" s="6"/>
      <c r="B3" s="6"/>
      <c r="C3" s="5">
        <v>551</v>
      </c>
      <c r="D3" s="5">
        <v>595</v>
      </c>
      <c r="E3" s="5">
        <v>639</v>
      </c>
      <c r="F3" s="5">
        <v>417</v>
      </c>
      <c r="G3" s="5">
        <v>563</v>
      </c>
      <c r="H3" s="6"/>
      <c r="I3" s="6"/>
      <c r="J3" s="6"/>
    </row>
    <row r="4" spans="1:10" ht="16.5">
      <c r="A4" s="6"/>
      <c r="B4" s="6"/>
      <c r="C4" s="5">
        <v>457</v>
      </c>
      <c r="D4" s="5">
        <v>580</v>
      </c>
      <c r="E4" s="5">
        <v>615</v>
      </c>
      <c r="F4" s="5">
        <v>449</v>
      </c>
      <c r="G4" s="5">
        <v>631</v>
      </c>
      <c r="H4" s="6"/>
      <c r="I4" s="6"/>
      <c r="J4" s="6"/>
    </row>
    <row r="5" spans="1:10" ht="16.5">
      <c r="A5" s="6"/>
      <c r="B5" s="6"/>
      <c r="C5" s="5">
        <v>450</v>
      </c>
      <c r="D5" s="5">
        <v>508</v>
      </c>
      <c r="E5" s="5">
        <v>511</v>
      </c>
      <c r="F5" s="5">
        <v>517</v>
      </c>
      <c r="G5" s="5">
        <v>522</v>
      </c>
      <c r="H5" s="6"/>
      <c r="I5" s="6"/>
      <c r="J5" s="6"/>
    </row>
    <row r="6" spans="1:10" ht="16.5">
      <c r="A6" s="6"/>
      <c r="B6" s="6"/>
      <c r="C6" s="5">
        <v>731</v>
      </c>
      <c r="D6" s="5">
        <v>583</v>
      </c>
      <c r="E6" s="5">
        <v>573</v>
      </c>
      <c r="F6" s="5">
        <v>438</v>
      </c>
      <c r="G6" s="5">
        <v>613</v>
      </c>
      <c r="H6" s="6"/>
      <c r="I6" s="6"/>
      <c r="J6" s="6"/>
    </row>
    <row r="7" spans="1:10" ht="16.5">
      <c r="A7" s="6"/>
      <c r="B7" s="6"/>
      <c r="C7" s="5">
        <v>499</v>
      </c>
      <c r="D7" s="5">
        <v>633</v>
      </c>
      <c r="E7" s="5">
        <v>648</v>
      </c>
      <c r="F7" s="5">
        <v>415</v>
      </c>
      <c r="G7" s="5">
        <v>656</v>
      </c>
      <c r="H7" s="6"/>
      <c r="I7" s="6"/>
      <c r="J7" s="6"/>
    </row>
    <row r="8" spans="1:10" ht="16.5">
      <c r="A8" s="6"/>
      <c r="B8" s="6"/>
      <c r="C8" s="5">
        <v>632</v>
      </c>
      <c r="D8" s="5">
        <v>517</v>
      </c>
      <c r="E8" s="5">
        <v>677</v>
      </c>
      <c r="F8" s="5">
        <v>555</v>
      </c>
      <c r="G8" s="5">
        <v>679</v>
      </c>
      <c r="H8" s="6"/>
      <c r="I8" s="6"/>
      <c r="J8" s="6"/>
    </row>
    <row r="14" spans="1:7" ht="15.75">
      <c r="A14" t="s">
        <v>32</v>
      </c>
      <c r="B14"/>
      <c r="C14"/>
      <c r="D14"/>
      <c r="E14"/>
      <c r="F14"/>
      <c r="G14"/>
    </row>
    <row r="15" spans="1:7" ht="15.75">
      <c r="A15"/>
      <c r="B15"/>
      <c r="C15"/>
      <c r="D15"/>
      <c r="E15"/>
      <c r="F15"/>
      <c r="G15"/>
    </row>
    <row r="16" spans="1:7" ht="16.5" thickBot="1">
      <c r="A16" t="s">
        <v>33</v>
      </c>
      <c r="B16"/>
      <c r="C16"/>
      <c r="D16"/>
      <c r="E16"/>
      <c r="F16"/>
      <c r="G16"/>
    </row>
    <row r="17" spans="1:7" ht="16.5">
      <c r="A17" s="30" t="s">
        <v>34</v>
      </c>
      <c r="B17" s="30" t="s">
        <v>35</v>
      </c>
      <c r="C17" s="30" t="s">
        <v>36</v>
      </c>
      <c r="D17" s="30" t="s">
        <v>37</v>
      </c>
      <c r="E17" s="30" t="s">
        <v>38</v>
      </c>
      <c r="F17"/>
      <c r="G17"/>
    </row>
    <row r="18" spans="1:7" ht="15.75">
      <c r="A18" s="28">
        <v>1</v>
      </c>
      <c r="B18" s="28">
        <v>6</v>
      </c>
      <c r="C18" s="28">
        <v>3320</v>
      </c>
      <c r="D18" s="28">
        <v>553.3333333333334</v>
      </c>
      <c r="E18" s="28">
        <v>12133.86666666665</v>
      </c>
      <c r="F18"/>
      <c r="G18"/>
    </row>
    <row r="19" spans="1:7" ht="15.75">
      <c r="A19" s="28">
        <v>2</v>
      </c>
      <c r="B19" s="28">
        <v>6</v>
      </c>
      <c r="C19" s="28">
        <v>3416</v>
      </c>
      <c r="D19" s="28">
        <v>569.3333333333334</v>
      </c>
      <c r="E19" s="28">
        <v>2302.666666666651</v>
      </c>
      <c r="F19"/>
      <c r="G19"/>
    </row>
    <row r="20" spans="1:7" ht="15.75">
      <c r="A20" s="28">
        <v>3</v>
      </c>
      <c r="B20" s="28">
        <v>6</v>
      </c>
      <c r="C20" s="28">
        <v>3663</v>
      </c>
      <c r="D20" s="28">
        <v>610.5</v>
      </c>
      <c r="E20" s="28">
        <v>3593.5</v>
      </c>
      <c r="F20"/>
      <c r="G20"/>
    </row>
    <row r="21" spans="1:7" ht="15.75">
      <c r="A21" s="28">
        <v>4</v>
      </c>
      <c r="B21" s="28">
        <v>6</v>
      </c>
      <c r="C21" s="28">
        <v>2791</v>
      </c>
      <c r="D21" s="28">
        <v>465.1666666666667</v>
      </c>
      <c r="E21" s="28">
        <v>3318.566666666651</v>
      </c>
      <c r="F21"/>
      <c r="G21"/>
    </row>
    <row r="22" spans="1:7" ht="16.5" thickBot="1">
      <c r="A22" s="29">
        <v>5</v>
      </c>
      <c r="B22" s="29">
        <v>6</v>
      </c>
      <c r="C22" s="29">
        <v>3664</v>
      </c>
      <c r="D22" s="29">
        <v>610.6666666666666</v>
      </c>
      <c r="E22" s="29">
        <v>3455.4666666666976</v>
      </c>
      <c r="F22"/>
      <c r="G22"/>
    </row>
    <row r="23" spans="1:7" ht="15.75">
      <c r="A23"/>
      <c r="B23"/>
      <c r="C23"/>
      <c r="D23"/>
      <c r="E23"/>
      <c r="F23"/>
      <c r="G23"/>
    </row>
    <row r="24" spans="1:7" ht="15.75">
      <c r="A24"/>
      <c r="B24"/>
      <c r="C24"/>
      <c r="D24"/>
      <c r="E24"/>
      <c r="F24"/>
      <c r="G24"/>
    </row>
    <row r="25" spans="1:7" ht="16.5" thickBot="1">
      <c r="A25" t="s">
        <v>39</v>
      </c>
      <c r="B25"/>
      <c r="C25"/>
      <c r="D25"/>
      <c r="E25"/>
      <c r="F25"/>
      <c r="G25"/>
    </row>
    <row r="26" spans="1:7" ht="16.5">
      <c r="A26" s="30" t="s">
        <v>40</v>
      </c>
      <c r="B26" s="30" t="s">
        <v>41</v>
      </c>
      <c r="C26" s="30" t="s">
        <v>42</v>
      </c>
      <c r="D26" s="30" t="s">
        <v>43</v>
      </c>
      <c r="E26" s="30" t="s">
        <v>44</v>
      </c>
      <c r="F26" s="30" t="s">
        <v>45</v>
      </c>
      <c r="G26" s="30" t="s">
        <v>46</v>
      </c>
    </row>
    <row r="27" spans="1:7" ht="15.75">
      <c r="A27" s="28" t="s">
        <v>47</v>
      </c>
      <c r="B27" s="28">
        <v>85356.46666666865</v>
      </c>
      <c r="C27" s="28">
        <v>4</v>
      </c>
      <c r="D27" s="28">
        <v>21339.116666667163</v>
      </c>
      <c r="E27" s="28">
        <v>4.301535904058887</v>
      </c>
      <c r="F27" s="28">
        <v>0.008751641498589629</v>
      </c>
      <c r="G27" s="28">
        <v>2.7587105932980194</v>
      </c>
    </row>
    <row r="28" spans="1:7" ht="15.75">
      <c r="A28" s="28" t="s">
        <v>48</v>
      </c>
      <c r="B28" s="28">
        <v>124020.33333333209</v>
      </c>
      <c r="C28" s="28">
        <v>25</v>
      </c>
      <c r="D28" s="28">
        <v>4960.8133333332835</v>
      </c>
      <c r="E28" s="28"/>
      <c r="F28" s="28"/>
      <c r="G28" s="28"/>
    </row>
    <row r="29" spans="1:7" ht="15.75">
      <c r="A29" s="28"/>
      <c r="B29" s="28"/>
      <c r="C29" s="28"/>
      <c r="D29" s="28"/>
      <c r="E29" s="28"/>
      <c r="F29" s="28"/>
      <c r="G29" s="28"/>
    </row>
    <row r="30" spans="1:7" ht="16.5" thickBot="1">
      <c r="A30" s="29" t="s">
        <v>49</v>
      </c>
      <c r="B30" s="29">
        <v>209376.80000000075</v>
      </c>
      <c r="C30" s="29">
        <v>29</v>
      </c>
      <c r="D30" s="29"/>
      <c r="E30" s="29"/>
      <c r="F30" s="29"/>
      <c r="G30" s="29"/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4"/>
  <sheetViews>
    <sheetView showGridLines="0" workbookViewId="0" topLeftCell="A1">
      <selection activeCell="A1" sqref="A1"/>
    </sheetView>
  </sheetViews>
  <sheetFormatPr defaultColWidth="9.140625" defaultRowHeight="13.5"/>
  <cols>
    <col min="2" max="6" width="13.421875" style="0" customWidth="1"/>
  </cols>
  <sheetData>
    <row r="2" spans="2:6" ht="15">
      <c r="B2" s="2" t="s">
        <v>30</v>
      </c>
      <c r="C2" s="2" t="s">
        <v>27</v>
      </c>
      <c r="D2" s="2" t="s">
        <v>28</v>
      </c>
      <c r="E2" s="2" t="s">
        <v>29</v>
      </c>
      <c r="F2" s="2" t="s">
        <v>31</v>
      </c>
    </row>
    <row r="3" spans="2:6" ht="14.25" thickBot="1">
      <c r="B3" s="19">
        <v>465.1666666666667</v>
      </c>
      <c r="C3" s="19">
        <v>553.3333333333334</v>
      </c>
      <c r="D3" s="19">
        <v>569.3333333333334</v>
      </c>
      <c r="E3" s="18">
        <v>610.5</v>
      </c>
      <c r="F3" s="18">
        <v>610.6666666666666</v>
      </c>
    </row>
    <row r="4" spans="3:6" ht="9" customHeight="1" thickBot="1">
      <c r="C4" s="20"/>
      <c r="D4" s="20"/>
      <c r="E4" s="20"/>
      <c r="F4" s="20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SPLUSGraphSheetFileType" shapeId="13289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Leber</dc:creator>
  <cp:keywords/>
  <dc:description/>
  <cp:lastModifiedBy>Dennis Leber</cp:lastModifiedBy>
  <cp:lastPrinted>2003-04-02T14:22:12Z</cp:lastPrinted>
  <dcterms:created xsi:type="dcterms:W3CDTF">2003-03-27T14:40:42Z</dcterms:created>
  <dcterms:modified xsi:type="dcterms:W3CDTF">2003-08-28T18:36:39Z</dcterms:modified>
  <cp:category/>
  <cp:version/>
  <cp:contentType/>
  <cp:contentStatus/>
</cp:coreProperties>
</file>