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<sst xmlns="http://schemas.openxmlformats.org/spreadsheetml/2006/main" count="11" uniqueCount="9">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</sst>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Block Island, RI (1920-1950)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-1.3907019321330703</c:v>
                </c:pt>
                <c:pt idx="1">
                  <c:v>-1.0963313152412668</c:v>
                </c:pt>
                <c:pt idx="2">
                  <c:v>-0.9154277359277392</c:v>
                </c:pt>
                <c:pt idx="3">
                  <c:v>-0.7738466668669779</c:v>
                </c:pt>
                <c:pt idx="4">
                  <c:v>-0.6526001876940482</c:v>
                </c:pt>
                <c:pt idx="5">
                  <c:v>-0.5436330799450808</c:v>
                </c:pt>
                <c:pt idx="6">
                  <c:v>-0.4426710341931086</c:v>
                </c:pt>
                <c:pt idx="7">
                  <c:v>-0.34711504980218455</c:v>
                </c:pt>
                <c:pt idx="8">
                  <c:v>-0.25522383924319547</c:v>
                </c:pt>
                <c:pt idx="9">
                  <c:v>-0.1657372714847944</c:v>
                </c:pt>
                <c:pt idx="10">
                  <c:v>-0.07768061646864818</c:v>
                </c:pt>
                <c:pt idx="11">
                  <c:v>0.009747516994670172</c:v>
                </c:pt>
                <c:pt idx="12">
                  <c:v>0.0972451585716989</c:v>
                </c:pt>
                <c:pt idx="13">
                  <c:v>0.1854547599951651</c:v>
                </c:pt>
                <c:pt idx="14">
                  <c:v>0.27499929787247457</c:v>
                </c:pt>
                <c:pt idx="15">
                  <c:v>0.36651292058166435</c:v>
                </c:pt>
                <c:pt idx="16">
                  <c:v>0.4606704387202104</c:v>
                </c:pt>
                <c:pt idx="17">
                  <c:v>0.5582193190215409</c:v>
                </c:pt>
                <c:pt idx="18">
                  <c:v>0.6600181147338472</c:v>
                </c:pt>
                <c:pt idx="19">
                  <c:v>0.7670864768095896</c:v>
                </c:pt>
                <c:pt idx="20">
                  <c:v>0.8806744426204982</c:v>
                </c:pt>
                <c:pt idx="21">
                  <c:v>1.0023635859522388</c:v>
                </c:pt>
                <c:pt idx="22">
                  <c:v>1.134222038441367</c:v>
                </c:pt>
                <c:pt idx="23">
                  <c:v>1.2790543868549036</c:v>
                </c:pt>
                <c:pt idx="24">
                  <c:v>1.4408282858139945</c:v>
                </c:pt>
                <c:pt idx="25">
                  <c:v>1.6254551573545366</c:v>
                </c:pt>
                <c:pt idx="26">
                  <c:v>1.8423516955141834</c:v>
                </c:pt>
                <c:pt idx="27">
                  <c:v>2.1079623966976166</c:v>
                </c:pt>
                <c:pt idx="28">
                  <c:v>2.45522868759222</c:v>
                </c:pt>
                <c:pt idx="29">
                  <c:v>2.9675607782226816</c:v>
                </c:pt>
                <c:pt idx="30">
                  <c:v>4.008603566171826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46</c:v>
                </c:pt>
                <c:pt idx="1">
                  <c:v>53</c:v>
                </c:pt>
                <c:pt idx="2">
                  <c:v>53</c:v>
                </c:pt>
                <c:pt idx="3">
                  <c:v>54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59</c:v>
                </c:pt>
                <c:pt idx="15">
                  <c:v>60</c:v>
                </c:pt>
                <c:pt idx="16">
                  <c:v>60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65</c:v>
                </c:pt>
                <c:pt idx="25">
                  <c:v>71</c:v>
                </c:pt>
                <c:pt idx="26">
                  <c:v>71</c:v>
                </c:pt>
                <c:pt idx="27">
                  <c:v>71</c:v>
                </c:pt>
                <c:pt idx="28">
                  <c:v>73</c:v>
                </c:pt>
                <c:pt idx="29">
                  <c:v>83</c:v>
                </c:pt>
                <c:pt idx="30">
                  <c:v>86</c:v>
                </c:pt>
              </c:numCache>
            </c:numRef>
          </c:yVal>
          <c:smooth val="1"/>
        </c:ser>
        <c:axId val="27679455"/>
        <c:axId val="47788504"/>
      </c:scatterChart>
      <c:val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88504"/>
        <c:crosses val="autoZero"/>
        <c:crossBetween val="midCat"/>
        <c:dispUnits/>
      </c:valAx>
      <c:valAx>
        <c:axId val="4778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9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>
        <v>31</v>
      </c>
      <c r="D2" s="1">
        <f>(B2-0.44)/(C2+0.12)</f>
        <v>0.017994858611825194</v>
      </c>
      <c r="E2" s="1">
        <f>-LN(D2)</f>
        <v>4.017669194563133</v>
      </c>
      <c r="F2" s="1">
        <f>-LN(E2)</f>
        <v>-1.3907019321330703</v>
      </c>
      <c r="G2" s="1">
        <f>-LN(0.99)</f>
        <v>0.01005033585350145</v>
      </c>
      <c r="H2" s="1">
        <f>-LN(G2)</f>
        <v>4.600149226776579</v>
      </c>
      <c r="I2" s="1">
        <f>(6.8326*H2)+57.635</f>
        <v>89.06597960687365</v>
      </c>
    </row>
    <row r="3" spans="1:6" ht="12.75">
      <c r="A3" s="1">
        <v>53</v>
      </c>
      <c r="B3" s="1">
        <v>2</v>
      </c>
      <c r="C3">
        <v>31</v>
      </c>
      <c r="D3" s="1">
        <f>(B3-0.44)/(C3+0.12)</f>
        <v>0.05012853470437018</v>
      </c>
      <c r="E3" s="1">
        <f>-LN(D3)</f>
        <v>2.993164878048745</v>
      </c>
      <c r="F3" s="1">
        <f>-LN(E3)</f>
        <v>-1.0963313152412668</v>
      </c>
    </row>
    <row r="4" spans="1:6" ht="12.75">
      <c r="A4" s="1">
        <v>53</v>
      </c>
      <c r="B4" s="1">
        <v>3</v>
      </c>
      <c r="C4">
        <v>31</v>
      </c>
      <c r="D4" s="1">
        <f>(B4-0.44)/(C4+0.12)</f>
        <v>0.08226221079691516</v>
      </c>
      <c r="E4" s="1">
        <f>-LN(D4)</f>
        <v>2.49784344081872</v>
      </c>
      <c r="F4" s="1">
        <f>-LN(E4)</f>
        <v>-0.9154277359277392</v>
      </c>
    </row>
    <row r="5" spans="1:6" ht="12.75">
      <c r="A5" s="1">
        <v>54</v>
      </c>
      <c r="B5" s="1">
        <v>4</v>
      </c>
      <c r="C5">
        <v>31</v>
      </c>
      <c r="D5" s="1">
        <f>(B5-0.44)/(C5+0.12)</f>
        <v>0.11439588688946015</v>
      </c>
      <c r="E5" s="1">
        <f>-LN(D5)</f>
        <v>2.1680901544462516</v>
      </c>
      <c r="F5" s="1">
        <f>-LN(E5)</f>
        <v>-0.7738466668669779</v>
      </c>
    </row>
    <row r="6" spans="1:6" ht="12.75">
      <c r="A6" s="1">
        <v>54</v>
      </c>
      <c r="B6" s="1">
        <v>5</v>
      </c>
      <c r="C6">
        <v>31</v>
      </c>
      <c r="D6" s="1">
        <f>(B6-0.44)/(C6+0.12)</f>
        <v>0.14652956298200512</v>
      </c>
      <c r="E6" s="1">
        <f>-LN(D6)</f>
        <v>1.9205280757838963</v>
      </c>
      <c r="F6" s="1">
        <f>-LN(E6)</f>
        <v>-0.6526001876940482</v>
      </c>
    </row>
    <row r="7" spans="1:6" ht="12.75">
      <c r="A7" s="1">
        <v>55</v>
      </c>
      <c r="B7" s="1">
        <v>6</v>
      </c>
      <c r="C7">
        <v>31</v>
      </c>
      <c r="D7" s="1">
        <f>(B7-0.44)/(C7+0.12)</f>
        <v>0.17866323907455012</v>
      </c>
      <c r="E7" s="1">
        <f>-LN(D7)</f>
        <v>1.7222525910477</v>
      </c>
      <c r="F7" s="1">
        <f>-LN(E7)</f>
        <v>-0.5436330799450808</v>
      </c>
    </row>
    <row r="8" spans="1:6" ht="12.75">
      <c r="A8" s="1">
        <v>56</v>
      </c>
      <c r="B8" s="1">
        <v>7</v>
      </c>
      <c r="C8">
        <v>31</v>
      </c>
      <c r="D8" s="1">
        <f>(B8-0.44)/(C8+0.12)</f>
        <v>0.2107969151670951</v>
      </c>
      <c r="E8" s="1">
        <f>-LN(D8)</f>
        <v>1.5568600963541932</v>
      </c>
      <c r="F8" s="1">
        <f>-LN(E8)</f>
        <v>-0.4426710341931086</v>
      </c>
    </row>
    <row r="9" spans="1:6" ht="12.75">
      <c r="A9" s="1">
        <v>56</v>
      </c>
      <c r="B9" s="1">
        <v>8</v>
      </c>
      <c r="C9">
        <v>31</v>
      </c>
      <c r="D9" s="1">
        <f>(B9-0.44)/(C9+0.12)</f>
        <v>0.2429305912596401</v>
      </c>
      <c r="E9" s="1">
        <f>-LN(D9)</f>
        <v>1.4149795091187494</v>
      </c>
      <c r="F9" s="1">
        <f>-LN(E9)</f>
        <v>-0.34711504980218455</v>
      </c>
    </row>
    <row r="10" spans="1:6" ht="12.75">
      <c r="A10" s="1">
        <v>56</v>
      </c>
      <c r="B10" s="1">
        <v>9</v>
      </c>
      <c r="C10">
        <v>31</v>
      </c>
      <c r="D10" s="1">
        <f>(B10-0.44)/(C10+0.12)</f>
        <v>0.2750642673521851</v>
      </c>
      <c r="E10" s="1">
        <f>-LN(D10)</f>
        <v>1.29075050915654</v>
      </c>
      <c r="F10" s="1">
        <f>-LN(E10)</f>
        <v>-0.25522383924319547</v>
      </c>
    </row>
    <row r="11" spans="1:6" ht="12.75">
      <c r="A11" s="1">
        <v>56</v>
      </c>
      <c r="B11" s="1">
        <v>10</v>
      </c>
      <c r="C11">
        <v>31</v>
      </c>
      <c r="D11" s="1">
        <f>(B11-0.44)/(C11+0.12)</f>
        <v>0.30719794344473006</v>
      </c>
      <c r="E11" s="1">
        <f>-LN(D11)</f>
        <v>1.180262972246881</v>
      </c>
      <c r="F11" s="1">
        <f>-LN(E11)</f>
        <v>-0.1657372714847944</v>
      </c>
    </row>
    <row r="12" spans="1:6" ht="12.75">
      <c r="A12" s="1">
        <v>56</v>
      </c>
      <c r="B12" s="1">
        <v>11</v>
      </c>
      <c r="C12">
        <v>31</v>
      </c>
      <c r="D12" s="1">
        <f>(B12-0.44)/(C12+0.12)</f>
        <v>0.3393316195372751</v>
      </c>
      <c r="E12" s="1">
        <f>-LN(D12)</f>
        <v>1.0807774210320753</v>
      </c>
      <c r="F12" s="1">
        <f>-LN(E12)</f>
        <v>-0.07768061646864818</v>
      </c>
    </row>
    <row r="13" spans="1:6" ht="12.75">
      <c r="A13" s="1">
        <v>57</v>
      </c>
      <c r="B13" s="1">
        <v>12</v>
      </c>
      <c r="C13">
        <v>31</v>
      </c>
      <c r="D13" s="1">
        <f>(B13-0.44)/(C13+0.12)</f>
        <v>0.37146529562982006</v>
      </c>
      <c r="E13" s="1">
        <f>-LN(D13)</f>
        <v>0.9902998360659594</v>
      </c>
      <c r="F13" s="1">
        <f>-LN(E13)</f>
        <v>0.009747516994670172</v>
      </c>
    </row>
    <row r="14" spans="1:6" ht="12.75">
      <c r="A14" s="1">
        <v>58</v>
      </c>
      <c r="B14" s="1">
        <v>13</v>
      </c>
      <c r="C14">
        <v>31</v>
      </c>
      <c r="D14" s="1">
        <f>(B14-0.44)/(C14+0.12)</f>
        <v>0.40359897172236503</v>
      </c>
      <c r="E14" s="1">
        <f>-LN(D14)</f>
        <v>0.9073335382701383</v>
      </c>
      <c r="F14" s="1">
        <f>-LN(E14)</f>
        <v>0.0972451585716989</v>
      </c>
    </row>
    <row r="15" spans="1:6" ht="12.75">
      <c r="A15" s="1">
        <v>59</v>
      </c>
      <c r="B15" s="1">
        <v>14</v>
      </c>
      <c r="C15">
        <v>31</v>
      </c>
      <c r="D15" s="1">
        <f>(B15-0.44)/(C15+0.12)</f>
        <v>0.43573264781491</v>
      </c>
      <c r="E15" s="1">
        <f>-LN(D15)</f>
        <v>0.8307264167979413</v>
      </c>
      <c r="F15" s="1">
        <f>-LN(E15)</f>
        <v>0.1854547599951651</v>
      </c>
    </row>
    <row r="16" spans="1:6" ht="12.75">
      <c r="A16" s="1">
        <v>59</v>
      </c>
      <c r="B16" s="1">
        <v>15</v>
      </c>
      <c r="C16">
        <v>31</v>
      </c>
      <c r="D16" s="1">
        <f>(B16-0.44)/(C16+0.12)</f>
        <v>0.46786632390745503</v>
      </c>
      <c r="E16" s="1">
        <f>-LN(D16)</f>
        <v>0.759572656541651</v>
      </c>
      <c r="F16" s="1">
        <f>-LN(E16)</f>
        <v>0.27499929787247457</v>
      </c>
    </row>
    <row r="17" spans="1:6" ht="12.75">
      <c r="A17" s="1">
        <v>60</v>
      </c>
      <c r="B17" s="1">
        <v>16</v>
      </c>
      <c r="C17">
        <v>31</v>
      </c>
      <c r="D17" s="1">
        <f>(B17-0.44)/(C17+0.12)</f>
        <v>0.5</v>
      </c>
      <c r="E17" s="1">
        <f>-LN(D17)</f>
        <v>0.6931471805599453</v>
      </c>
      <c r="F17" s="1">
        <f>-LN(E17)</f>
        <v>0.36651292058166435</v>
      </c>
    </row>
    <row r="18" spans="1:6" ht="12.75">
      <c r="A18" s="1">
        <v>60</v>
      </c>
      <c r="B18" s="1">
        <v>17</v>
      </c>
      <c r="C18">
        <v>31</v>
      </c>
      <c r="D18" s="1">
        <f>(B18-0.44)/(C18+0.12)</f>
        <v>0.5321336760925449</v>
      </c>
      <c r="E18" s="1">
        <f>-LN(D18)</f>
        <v>0.6308605503530773</v>
      </c>
      <c r="F18" s="1">
        <f>-LN(E18)</f>
        <v>0.4606704387202104</v>
      </c>
    </row>
    <row r="19" spans="1:6" ht="12.75">
      <c r="A19" s="1">
        <v>62</v>
      </c>
      <c r="B19" s="1">
        <v>18</v>
      </c>
      <c r="C19">
        <v>31</v>
      </c>
      <c r="D19" s="1">
        <f aca="true" t="shared" si="0" ref="D19:D24">(B19-0.44)/(C19+0.12)</f>
        <v>0.5642673521850899</v>
      </c>
      <c r="E19" s="1">
        <f>-LN(D19)</f>
        <v>0.5722271111032203</v>
      </c>
      <c r="F19" s="1">
        <f>-LN(E19)</f>
        <v>0.5582193190215409</v>
      </c>
    </row>
    <row r="20" spans="1:6" ht="12.75">
      <c r="A20" s="1">
        <v>62</v>
      </c>
      <c r="B20" s="1">
        <v>19</v>
      </c>
      <c r="C20">
        <v>31</v>
      </c>
      <c r="D20" s="1">
        <f t="shared" si="0"/>
        <v>0.5964010282776349</v>
      </c>
      <c r="E20" s="1">
        <f>-LN(D20)</f>
        <v>0.5168419719521365</v>
      </c>
      <c r="F20" s="1">
        <f>-LN(E20)</f>
        <v>0.6600181147338472</v>
      </c>
    </row>
    <row r="21" spans="1:6" ht="12.75">
      <c r="A21" s="1">
        <v>62</v>
      </c>
      <c r="B21" s="1">
        <v>20</v>
      </c>
      <c r="C21">
        <v>31</v>
      </c>
      <c r="D21" s="1">
        <f t="shared" si="0"/>
        <v>0.6285347043701799</v>
      </c>
      <c r="E21" s="1">
        <f>-LN(D21)</f>
        <v>0.46436403470351967</v>
      </c>
      <c r="F21" s="1">
        <f>-LN(E21)</f>
        <v>0.7670864768095896</v>
      </c>
    </row>
    <row r="22" spans="1:6" ht="12.75">
      <c r="A22" s="1">
        <v>63</v>
      </c>
      <c r="B22" s="1">
        <v>21</v>
      </c>
      <c r="C22">
        <v>31</v>
      </c>
      <c r="D22" s="1">
        <f t="shared" si="0"/>
        <v>0.6606683804627249</v>
      </c>
      <c r="E22" s="1">
        <f>-LN(D22)</f>
        <v>0.4145032587232265</v>
      </c>
      <c r="F22" s="1">
        <f>-LN(E22)</f>
        <v>0.8806744426204982</v>
      </c>
    </row>
    <row r="23" spans="1:6" ht="12.75">
      <c r="A23" s="1">
        <v>63</v>
      </c>
      <c r="B23" s="1">
        <v>22</v>
      </c>
      <c r="C23">
        <v>31</v>
      </c>
      <c r="D23" s="1">
        <f t="shared" si="0"/>
        <v>0.6928020565552698</v>
      </c>
      <c r="E23" s="1">
        <f>-LN(D23)</f>
        <v>0.3670109532693946</v>
      </c>
      <c r="F23" s="1">
        <f>-LN(E23)</f>
        <v>1.0023635859522388</v>
      </c>
    </row>
    <row r="24" spans="1:6" ht="12.75">
      <c r="A24" s="1">
        <v>63</v>
      </c>
      <c r="B24" s="1">
        <v>23</v>
      </c>
      <c r="C24">
        <v>31</v>
      </c>
      <c r="D24" s="1">
        <f aca="true" t="shared" si="1" ref="D24:D32">(B24-0.44)/(C24+0.12)</f>
        <v>0.7249357326478149</v>
      </c>
      <c r="E24" s="1">
        <f>-LN(D24)</f>
        <v>0.32167227268033277</v>
      </c>
      <c r="F24" s="1">
        <f>-LN(E24)</f>
        <v>1.134222038441367</v>
      </c>
    </row>
    <row r="25" spans="1:6" ht="12.75">
      <c r="A25" s="1">
        <v>63</v>
      </c>
      <c r="B25" s="1">
        <v>24</v>
      </c>
      <c r="C25">
        <v>31</v>
      </c>
      <c r="D25" s="1">
        <f t="shared" si="1"/>
        <v>0.7570694087403599</v>
      </c>
      <c r="E25" s="1">
        <f>-LN(D25)</f>
        <v>0.2783003405268049</v>
      </c>
      <c r="F25" s="1">
        <f>-LN(E25)</f>
        <v>1.2790543868549036</v>
      </c>
    </row>
    <row r="26" spans="1:6" ht="12.75">
      <c r="A26" s="1">
        <v>65</v>
      </c>
      <c r="B26" s="1">
        <v>25</v>
      </c>
      <c r="C26">
        <v>31</v>
      </c>
      <c r="D26" s="1">
        <f t="shared" si="1"/>
        <v>0.7892030848329048</v>
      </c>
      <c r="E26" s="1">
        <f>-LN(D26)</f>
        <v>0.23673159603124924</v>
      </c>
      <c r="F26" s="1">
        <f>-LN(E26)</f>
        <v>1.4408282858139945</v>
      </c>
    </row>
    <row r="27" spans="1:6" ht="12.75">
      <c r="A27" s="1">
        <v>71</v>
      </c>
      <c r="B27" s="1">
        <v>26</v>
      </c>
      <c r="C27">
        <v>31</v>
      </c>
      <c r="D27" s="1">
        <f t="shared" si="1"/>
        <v>0.8213367609254498</v>
      </c>
      <c r="E27" s="1">
        <f>-LN(D27)</f>
        <v>0.19682206980085684</v>
      </c>
      <c r="F27" s="1">
        <f>-LN(E27)</f>
        <v>1.6254551573545366</v>
      </c>
    </row>
    <row r="28" spans="1:9" ht="12.75">
      <c r="A28" s="1">
        <v>71</v>
      </c>
      <c r="B28" s="1">
        <v>27</v>
      </c>
      <c r="C28">
        <v>31</v>
      </c>
      <c r="D28" s="1">
        <f t="shared" si="1"/>
        <v>0.8534704370179947</v>
      </c>
      <c r="E28" s="1">
        <f>-LN(D28)</f>
        <v>0.15844437470195788</v>
      </c>
      <c r="F28" s="1">
        <f>-LN(E28)</f>
        <v>1.8423516955141834</v>
      </c>
      <c r="I28" s="4"/>
    </row>
    <row r="29" spans="1:9" ht="12.75">
      <c r="A29" s="1">
        <v>71</v>
      </c>
      <c r="B29" s="1">
        <v>28</v>
      </c>
      <c r="C29">
        <v>31</v>
      </c>
      <c r="D29" s="1">
        <f t="shared" si="1"/>
        <v>0.8856041131105398</v>
      </c>
      <c r="E29" s="1">
        <f>-LN(D29)</f>
        <v>0.12148525316473312</v>
      </c>
      <c r="F29" s="1">
        <f>-LN(E29)</f>
        <v>2.1079623966976166</v>
      </c>
      <c r="I29" s="4"/>
    </row>
    <row r="30" spans="1:6" ht="12.75">
      <c r="A30" s="1">
        <v>73</v>
      </c>
      <c r="B30" s="1">
        <v>29</v>
      </c>
      <c r="C30">
        <v>31</v>
      </c>
      <c r="D30" s="1">
        <f t="shared" si="1"/>
        <v>0.9177377892030848</v>
      </c>
      <c r="E30" s="1">
        <f>-LN(D30)</f>
        <v>0.08584356183880726</v>
      </c>
      <c r="F30" s="1">
        <f>-LN(E30)</f>
        <v>2.45522868759222</v>
      </c>
    </row>
    <row r="31" spans="1:6" ht="12.75">
      <c r="A31" s="1">
        <v>83</v>
      </c>
      <c r="B31" s="1">
        <v>30</v>
      </c>
      <c r="C31">
        <v>31</v>
      </c>
      <c r="D31" s="1">
        <f t="shared" si="1"/>
        <v>0.9498714652956297</v>
      </c>
      <c r="E31" s="1">
        <f>-LN(D31)</f>
        <v>0.05142860323018994</v>
      </c>
      <c r="F31" s="1">
        <f>-LN(E31)</f>
        <v>2.9675607782226816</v>
      </c>
    </row>
    <row r="32" spans="1:6" ht="12.75">
      <c r="A32" s="1">
        <v>86</v>
      </c>
      <c r="B32" s="1">
        <v>31</v>
      </c>
      <c r="C32">
        <v>31</v>
      </c>
      <c r="D32" s="1">
        <f t="shared" si="1"/>
        <v>0.9820051413881747</v>
      </c>
      <c r="E32" s="1">
        <f>-LN(D32)</f>
        <v>0.01815873501187118</v>
      </c>
      <c r="F32" s="1">
        <f>-LN(E32)</f>
        <v>4.008603566171826</v>
      </c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61.483870967741936</v>
      </c>
      <c r="B51" t="s">
        <v>4</v>
      </c>
    </row>
    <row r="52" spans="1:2" ht="12.75">
      <c r="A52">
        <f>STDEV(A2:A49)</f>
        <v>8.61731190778939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2005-02-23T21:18:02Z</dcterms:modified>
  <cp:category/>
  <cp:version/>
  <cp:contentType/>
  <cp:contentStatus/>
</cp:coreProperties>
</file>